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345F301-BA6B-441C-9EA5-D2BF738240EA}" xr6:coauthVersionLast="33" xr6:coauthVersionMax="33" xr10:uidLastSave="{00000000-0000-0000-0000-000000000000}"/>
  <bookViews>
    <workbookView xWindow="0" yWindow="0" windowWidth="24000" windowHeight="9525" activeTab="2" xr2:uid="{00000000-000D-0000-FFFF-FFFF00000000}"/>
  </bookViews>
  <sheets>
    <sheet name="Prihodi" sheetId="8" r:id="rId1"/>
    <sheet name="Rashodi" sheetId="9" r:id="rId2"/>
    <sheet name="sumarni prikaz" sheetId="5" r:id="rId3"/>
    <sheet name="Prihodi final" sheetId="1" r:id="rId4"/>
    <sheet name="Rashodi final" sheetId="4" r:id="rId5"/>
    <sheet name="Obrazlozenje" sheetId="10" r:id="rId6"/>
  </sheets>
  <definedNames>
    <definedName name="_xlnm.Print_Area" localSheetId="5">Obrazlozenje!$C$2:$H$43</definedName>
    <definedName name="_xlnm.Print_Area" localSheetId="3">'Prihodi final'!$C$2:$G$43</definedName>
    <definedName name="_xlnm.Print_Area" localSheetId="4">'Rashodi final'!$C$2:$G$46</definedName>
    <definedName name="_xlnm.Print_Area" localSheetId="2">'sumarni prikaz'!$B$1:$E$37</definedName>
  </definedName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4" l="1"/>
  <c r="G30" i="4"/>
  <c r="G32" i="4" l="1"/>
  <c r="G31" i="4" l="1"/>
  <c r="G24" i="4" l="1"/>
  <c r="G35" i="4"/>
  <c r="G38" i="4"/>
  <c r="G41" i="4"/>
  <c r="G44" i="4"/>
  <c r="G22" i="4"/>
  <c r="G21" i="4"/>
  <c r="E2" i="4"/>
  <c r="E2" i="1"/>
  <c r="E8" i="5"/>
  <c r="G36" i="1"/>
  <c r="G34" i="1"/>
  <c r="G33" i="1"/>
  <c r="G29" i="1"/>
  <c r="G26" i="1"/>
  <c r="G25" i="1"/>
  <c r="G24" i="1"/>
  <c r="G23" i="1"/>
  <c r="E26" i="9" l="1"/>
  <c r="D26" i="9"/>
  <c r="E5" i="9"/>
  <c r="D5" i="9"/>
  <c r="D31" i="9" s="1"/>
  <c r="E13" i="5" s="1"/>
  <c r="F46" i="8"/>
  <c r="G40" i="1" s="1"/>
  <c r="E46" i="8"/>
  <c r="F29" i="8"/>
  <c r="F21" i="8" s="1"/>
  <c r="E29" i="8"/>
  <c r="E21" i="8" s="1"/>
  <c r="E50" i="8" s="1"/>
  <c r="E12" i="5" s="1"/>
  <c r="F25" i="8"/>
  <c r="E25" i="8"/>
  <c r="F24" i="8"/>
  <c r="E24" i="8"/>
  <c r="F23" i="8"/>
  <c r="E23" i="8"/>
  <c r="F22" i="8"/>
  <c r="E22" i="8"/>
  <c r="F50" i="8" l="1"/>
  <c r="G30" i="1"/>
  <c r="E31" i="9"/>
  <c r="G27" i="4"/>
  <c r="G20" i="4"/>
  <c r="G32" i="1"/>
  <c r="G28" i="1"/>
  <c r="G22" i="1"/>
  <c r="G18" i="4" l="1"/>
  <c r="G20" i="1"/>
</calcChain>
</file>

<file path=xl/sharedStrings.xml><?xml version="1.0" encoding="utf-8"?>
<sst xmlns="http://schemas.openxmlformats.org/spreadsheetml/2006/main" count="194" uniqueCount="165">
  <si>
    <t>Порез на имовину</t>
  </si>
  <si>
    <t>Расходи за запослене</t>
  </si>
  <si>
    <t>Остали расходи за запослене</t>
  </si>
  <si>
    <t>Субвенције</t>
  </si>
  <si>
    <t>Приходи од пореза, такси и накнада</t>
  </si>
  <si>
    <t>Фирмарина</t>
  </si>
  <si>
    <t>Порез на зараде</t>
  </si>
  <si>
    <t>Остало</t>
  </si>
  <si>
    <t>Донације и трансфери</t>
  </si>
  <si>
    <t>Донације међународних организација и држава</t>
  </si>
  <si>
    <t>Трансфери од Републике и АП</t>
  </si>
  <si>
    <t>Примања од продаје имовине</t>
  </si>
  <si>
    <t>Остали приходи и примања од имовине</t>
  </si>
  <si>
    <t>Остали приходи и примања</t>
  </si>
  <si>
    <t>Примања од задуживања</t>
  </si>
  <si>
    <t>Бруто плате</t>
  </si>
  <si>
    <t>Коришћење роба и услуга</t>
  </si>
  <si>
    <t>Отплата кредита</t>
  </si>
  <si>
    <t>Субвенције јавним предузећима</t>
  </si>
  <si>
    <t>Субвенције привреди</t>
  </si>
  <si>
    <t>Трансфери осталим корисницима</t>
  </si>
  <si>
    <t>Социјална давања</t>
  </si>
  <si>
    <t>Остали расходи</t>
  </si>
  <si>
    <t>Инвестиције</t>
  </si>
  <si>
    <t>Приходи и примања од имовине</t>
  </si>
  <si>
    <t>Годишњи план прихода</t>
  </si>
  <si>
    <t>Годишњи план расхода</t>
  </si>
  <si>
    <t>Сви износи су изражени у хиљадама динара</t>
  </si>
  <si>
    <t>ПРИХОДИ И РАСХОДИ БУЏЕТА ЗА</t>
  </si>
  <si>
    <t>Димитрија Туцовића 52</t>
  </si>
  <si>
    <t>За детаљније информације о подацима објављеним у овом извештају грађани се могу обратити на</t>
  </si>
  <si>
    <t>ПРИХОДИ БУЏЕТА ЗА</t>
  </si>
  <si>
    <t xml:space="preserve">УКУПНИ ПРИХОДИ И ПРИМАЊА </t>
  </si>
  <si>
    <t>РАСХОДИ БУЏЕТА ЗА</t>
  </si>
  <si>
    <t xml:space="preserve">УКУПНИ РАСХОДИ И ДАВАЊА </t>
  </si>
  <si>
    <t>I ПРИХОДИ И ПРИМАЊА БУЏЕТА ПО МЕСЕЦИМА</t>
  </si>
  <si>
    <t>у хиљадама динара</t>
  </si>
  <si>
    <t>Редни број</t>
  </si>
  <si>
    <t>Шифра економске класификације</t>
  </si>
  <si>
    <t>Назив конта</t>
  </si>
  <si>
    <t>Месец</t>
  </si>
  <si>
    <t>Порези на доходак и капиталне добитке
које плаћају физичка лица</t>
  </si>
  <si>
    <t>2</t>
  </si>
  <si>
    <t>Периодични порези на непокретности</t>
  </si>
  <si>
    <t>Порези на заоставштину, наслеђе и поклон</t>
  </si>
  <si>
    <t>Порези на финансијске и капиталне трансакције</t>
  </si>
  <si>
    <t>Други периодични порези на имовину</t>
  </si>
  <si>
    <t>Порези на појединачне услуге</t>
  </si>
  <si>
    <t>Порези,таксе и накнаде на употребу добара, на дозволу да се добра употребљавају или делатности обављају</t>
  </si>
  <si>
    <t>Други порези које искључиво плаћају предузећа односно предузетници</t>
  </si>
  <si>
    <t>Донације од иностраних држава</t>
  </si>
  <si>
    <t>Донације од међународних организација</t>
  </si>
  <si>
    <t>Трансфери од других нивоа власти</t>
  </si>
  <si>
    <t xml:space="preserve">           -  у томе из буџета Републике</t>
  </si>
  <si>
    <t xml:space="preserve">                               из буџета АП</t>
  </si>
  <si>
    <t xml:space="preserve">                               из буџета града </t>
  </si>
  <si>
    <t>Текући трансфери од других нивоа власти</t>
  </si>
  <si>
    <t>733141, 733142,733143, 733144,
733151, 733152,733153, 733154</t>
  </si>
  <si>
    <t xml:space="preserve">              -  у томе из буџета Републике</t>
  </si>
  <si>
    <t>733145, 733146,733148,733155, 733156,733158</t>
  </si>
  <si>
    <t xml:space="preserve">                     из буџета АП</t>
  </si>
  <si>
    <t>733147,733157</t>
  </si>
  <si>
    <t xml:space="preserve">из буџета општине, односно из буџета града </t>
  </si>
  <si>
    <t>Капитални трансфери од других нивоа власти</t>
  </si>
  <si>
    <t>733241, 733251</t>
  </si>
  <si>
    <t>733242, 733252</t>
  </si>
  <si>
    <t>733243,733253</t>
  </si>
  <si>
    <t>7411-7412</t>
  </si>
  <si>
    <t xml:space="preserve">Камате, дивиденде </t>
  </si>
  <si>
    <t>Закуп непроизведене имовине</t>
  </si>
  <si>
    <t>Приходи од продаје добара и услуга</t>
  </si>
  <si>
    <t>Новчане казне и одузета имовинска корист</t>
  </si>
  <si>
    <t>Добровољни трансфери од физичких и правних лица</t>
  </si>
  <si>
    <t xml:space="preserve">Мешовити и неодређени приходи </t>
  </si>
  <si>
    <t>772</t>
  </si>
  <si>
    <t>Меморандумске ставке за рефундацију
расхода из претходне године</t>
  </si>
  <si>
    <t>Трансфери између буџетских корисника на истом нивоу</t>
  </si>
  <si>
    <t>Примања од продаје непокретности</t>
  </si>
  <si>
    <t>Примања од продаје покретне имовине</t>
  </si>
  <si>
    <t>Примања од продаје осталих основних средстава</t>
  </si>
  <si>
    <t>Примања од продаје залиха</t>
  </si>
  <si>
    <t>Примања од продаје природне имовине</t>
  </si>
  <si>
    <t>91</t>
  </si>
  <si>
    <t>38</t>
  </si>
  <si>
    <t>911</t>
  </si>
  <si>
    <t>Примања од домаћих задуживања</t>
  </si>
  <si>
    <t>39</t>
  </si>
  <si>
    <t>912</t>
  </si>
  <si>
    <t>Примања од иностраног задуживања</t>
  </si>
  <si>
    <t>40</t>
  </si>
  <si>
    <t>Примања од продаје финансијске имовине</t>
  </si>
  <si>
    <t>41</t>
  </si>
  <si>
    <t>*Укупно:</t>
  </si>
  <si>
    <t xml:space="preserve">*Укупно: У овај збир не улазе износи унети у осенчена поља  (конта под редним бројевима 3,  13 до 23 и 38 до 39) </t>
  </si>
  <si>
    <t>Назив општине - града</t>
  </si>
  <si>
    <t xml:space="preserve">Ознака трезора </t>
  </si>
  <si>
    <t xml:space="preserve">Оперативни број УТ </t>
  </si>
  <si>
    <t xml:space="preserve">Месец и година </t>
  </si>
  <si>
    <t>01/2017</t>
  </si>
  <si>
    <t>ЈАНУАР 2017</t>
  </si>
  <si>
    <t>II РАСХОДИ И ИЗДАЦИ БУЏЕТА ПО МЕСЕЦИМА</t>
  </si>
  <si>
    <t>Плате, додаци и накнаде
 запослених ( зараде )</t>
  </si>
  <si>
    <t>Социјални доприноси
 на терет послодавца</t>
  </si>
  <si>
    <t>413-417</t>
  </si>
  <si>
    <t>4143</t>
  </si>
  <si>
    <t>Отпремнине и помоћи**</t>
  </si>
  <si>
    <t>Коришћење услуга и роба</t>
  </si>
  <si>
    <t>Амортизација и употреба
 средстава за рад</t>
  </si>
  <si>
    <t>Отплата камата
и пратећи трошкови задуживања</t>
  </si>
  <si>
    <t>Субвенције јавним нефинансијским предузећима и организацијама</t>
  </si>
  <si>
    <t xml:space="preserve">  -  у томе субвенције јавним комуналним предузећима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</si>
  <si>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</si>
  <si>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</si>
  <si>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</si>
  <si>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Донације, дотације и трансфери</t>
  </si>
  <si>
    <t>Социјално осигурање и
 социјална заштита</t>
  </si>
  <si>
    <t>Остали  расходи</t>
  </si>
  <si>
    <t>499</t>
  </si>
  <si>
    <t>Средства резерве</t>
  </si>
  <si>
    <t xml:space="preserve">  -  у томе стална  резерва</t>
  </si>
  <si>
    <t>Основна средства</t>
  </si>
  <si>
    <t>Залихе</t>
  </si>
  <si>
    <t xml:space="preserve">Природна имовина </t>
  </si>
  <si>
    <t>22</t>
  </si>
  <si>
    <t>Отплата главнице</t>
  </si>
  <si>
    <t>23</t>
  </si>
  <si>
    <t>611</t>
  </si>
  <si>
    <t>Отплата главнице домаћим кредиторима</t>
  </si>
  <si>
    <t>24</t>
  </si>
  <si>
    <t>612</t>
  </si>
  <si>
    <t>Отплата главнице страним кредиторима</t>
  </si>
  <si>
    <t>25</t>
  </si>
  <si>
    <t>613-614</t>
  </si>
  <si>
    <t>Отплата главнице по основу других задуживања</t>
  </si>
  <si>
    <t>26</t>
  </si>
  <si>
    <t>Набавка финансијске имовине</t>
  </si>
  <si>
    <t>27</t>
  </si>
  <si>
    <t>*Укупно: У  овај збир не улазе износи унети у осенчена поља (конта под редним бројевима 2,3,4,5,10,18,23,24,25). Износ на редном броју 5, садржан је у износу исказаном на редном броју 4.</t>
  </si>
  <si>
    <t>**Отпремнине и помоћи:  средства  за отпремнине исплаћене у спровођењу поступка  рационализације броја запослених</t>
  </si>
  <si>
    <t xml:space="preserve">отплата кредита код пословних банака </t>
  </si>
  <si>
    <t>трошкови улагања у инфраструктуру, капиталне објекте и сл.</t>
  </si>
  <si>
    <t>Образложење расхода и давања</t>
  </si>
  <si>
    <t>Образложење прихода и примања</t>
  </si>
  <si>
    <t xml:space="preserve">порези на доходак, непокретности, имовину, заоставштину, наслеђе и поклон, финансијске и капиталне трансакције и остали порези, таксе и накнаде на употребу добара        </t>
  </si>
  <si>
    <t xml:space="preserve">текући и капитални трансфери из републичког буџета  и донације међународних организација и држава                                                                      </t>
  </si>
  <si>
    <t xml:space="preserve">сви приливи који нису обухваћени у осталим категоријама прихода локалне самоуправе                                     </t>
  </si>
  <si>
    <t xml:space="preserve">прилив новца од кредита које локална самоуправа подиже код пословних банака или од емитовања општинских обвезница                                                 </t>
  </si>
  <si>
    <t>плата, порези и доприноси на плату,( управа, установе културе, предшколске установе, установе из области туризма, месне заједнице и сл.)</t>
  </si>
  <si>
    <t xml:space="preserve">набавка робе и услуга потрбних за нормално функционисање локалне самоуправе (сталне трошкове, путне трошкове, услуге по уговору, специјализоване услуге, трошкове материјала и текуће поправке и одржавање) </t>
  </si>
  <si>
    <t>помоћ привреди и јавним нефинансијским предузећима и организацијама</t>
  </si>
  <si>
    <t>дотације и трансфери  осталим нивоима власти</t>
  </si>
  <si>
    <t xml:space="preserve">приказују расходе за порезе, таксе, новчане казне, као и дотације организацијама цивилног друштва и полиичким партијама                            </t>
  </si>
  <si>
    <t xml:space="preserve">прилив од продаје и издавања имовине локалне самоуправе и камате које локална самоуправа наплати за своје депозите                         </t>
  </si>
  <si>
    <t xml:space="preserve">АКТУЕЛНО:
Осечина добија свој први саобраћајни кружни ток.
</t>
  </si>
  <si>
    <t>ОПШТИНА ОСЕЧИНА</t>
  </si>
  <si>
    <t>ОСЕЧИНА</t>
  </si>
  <si>
    <t>E mail :  predsednik@osecina.com</t>
  </si>
  <si>
    <t>Телефон :   +381 (0) 14 451 031</t>
  </si>
  <si>
    <t>www.osecina.com</t>
  </si>
  <si>
    <t>14253 Осечина, Србија</t>
  </si>
  <si>
    <t>средства која локална самоуправа додељује у оквиру програма помоћи угроженим категоријама становништва, студентске стипендије, новчана помоћ мајкама за новорођену децу и др.</t>
  </si>
  <si>
    <t>Остале субвенције (пољопривреди, регионалном центру за управљање отпадом и остало)</t>
  </si>
  <si>
    <t>Годишњи план</t>
  </si>
  <si>
    <t>Остварење</t>
  </si>
  <si>
    <t>Извршење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</si>
</sst>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m"/>
    <numFmt numFmtId="165" formatCode="#,##0_);[Red]\(#,##0\);\-\ \ "/>
    <numFmt numFmtId="166" formatCode="0.0%"/>
    <numFmt numFmtId="167" formatCode="_([$RSD]\ * #,##0_);_([$RSD]\ * \(#,##0\);_([$RSD]\ * &quot;-&quot;_);_(@_)"/>
  </numFmts>
  <fonts count="45" x14ac:knownFonts="1">
    <font>
      <sz val="11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10"/>
      <color theme="4"/>
      <name val="Calibri Light"/>
      <family val="1"/>
      <scheme val="major"/>
    </font>
    <font>
      <b/>
      <sz val="10"/>
      <color theme="5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5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8"/>
      <color theme="9" tint="-0.249977111117893"/>
      <name val="Calibri"/>
      <family val="2"/>
      <scheme val="minor"/>
    </font>
    <font>
      <sz val="18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E7F6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5"/>
      </bottom>
      <diagonal/>
    </border>
    <border>
      <left/>
      <right/>
      <top/>
      <bottom style="thick">
        <color theme="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3" fontId="32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0" xfId="0" applyFont="1"/>
    <xf numFmtId="166" fontId="0" fillId="0" borderId="0" xfId="0" applyNumberFormat="1"/>
    <xf numFmtId="166" fontId="10" fillId="0" borderId="0" xfId="0" applyNumberFormat="1" applyFont="1" applyAlignment="1"/>
    <xf numFmtId="0" fontId="7" fillId="0" borderId="5" xfId="0" applyFont="1" applyBorder="1"/>
    <xf numFmtId="0" fontId="0" fillId="0" borderId="5" xfId="0" applyBorder="1"/>
    <xf numFmtId="0" fontId="0" fillId="0" borderId="0" xfId="0" applyAlignment="1">
      <alignment vertical="center"/>
    </xf>
    <xf numFmtId="0" fontId="13" fillId="0" borderId="0" xfId="0" applyFont="1"/>
    <xf numFmtId="3" fontId="14" fillId="0" borderId="0" xfId="0" applyNumberFormat="1" applyFont="1"/>
    <xf numFmtId="0" fontId="15" fillId="0" borderId="0" xfId="0" applyFont="1"/>
    <xf numFmtId="0" fontId="0" fillId="0" borderId="4" xfId="0" applyBorder="1"/>
    <xf numFmtId="0" fontId="16" fillId="0" borderId="4" xfId="0" applyFont="1" applyBorder="1"/>
    <xf numFmtId="0" fontId="18" fillId="0" borderId="0" xfId="0" applyFont="1" applyAlignment="1"/>
    <xf numFmtId="0" fontId="22" fillId="0" borderId="0" xfId="1" applyFont="1" applyAlignment="1"/>
    <xf numFmtId="166" fontId="14" fillId="0" borderId="0" xfId="0" applyNumberFormat="1" applyFont="1" applyAlignment="1">
      <alignment horizontal="center"/>
    </xf>
    <xf numFmtId="0" fontId="16" fillId="0" borderId="0" xfId="0" applyFont="1" applyBorder="1"/>
    <xf numFmtId="0" fontId="0" fillId="0" borderId="0" xfId="0" applyBorder="1"/>
    <xf numFmtId="167" fontId="20" fillId="0" borderId="0" xfId="0" applyNumberFormat="1" applyFont="1" applyAlignment="1">
      <alignment vertical="center"/>
    </xf>
    <xf numFmtId="167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 applyBorder="1" applyAlignment="1">
      <alignment wrapText="1"/>
    </xf>
    <xf numFmtId="3" fontId="14" fillId="0" borderId="0" xfId="0" applyNumberFormat="1" applyFont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8" fillId="0" borderId="0" xfId="0" applyNumberFormat="1" applyFont="1" applyAlignment="1"/>
    <xf numFmtId="0" fontId="8" fillId="0" borderId="0" xfId="0" applyFont="1" applyAlignment="1"/>
    <xf numFmtId="167" fontId="23" fillId="0" borderId="0" xfId="0" applyNumberFormat="1" applyFont="1" applyAlignment="1">
      <alignment vertical="center"/>
    </xf>
    <xf numFmtId="167" fontId="24" fillId="0" borderId="0" xfId="0" applyNumberFormat="1" applyFont="1" applyAlignment="1">
      <alignment vertical="center"/>
    </xf>
    <xf numFmtId="49" fontId="0" fillId="0" borderId="0" xfId="0" applyNumberFormat="1" applyProtection="1"/>
    <xf numFmtId="49" fontId="33" fillId="0" borderId="0" xfId="0" applyNumberFormat="1" applyFont="1" applyAlignment="1" applyProtection="1">
      <alignment horizontal="center"/>
    </xf>
    <xf numFmtId="49" fontId="34" fillId="0" borderId="0" xfId="0" applyNumberFormat="1" applyFont="1" applyBorder="1" applyAlignment="1" applyProtection="1">
      <alignment horizontal="left"/>
    </xf>
    <xf numFmtId="49" fontId="0" fillId="0" borderId="0" xfId="0" applyNumberFormat="1" applyBorder="1" applyAlignment="1" applyProtection="1">
      <alignment horizontal="left"/>
    </xf>
    <xf numFmtId="49" fontId="0" fillId="0" borderId="15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horizontal="center" wrapText="1"/>
    </xf>
    <xf numFmtId="49" fontId="0" fillId="0" borderId="15" xfId="0" applyNumberFormat="1" applyBorder="1" applyAlignment="1" applyProtection="1">
      <alignment horizontal="center"/>
    </xf>
    <xf numFmtId="49" fontId="34" fillId="0" borderId="15" xfId="0" applyNumberFormat="1" applyFont="1" applyBorder="1" applyAlignment="1" applyProtection="1">
      <alignment horizontal="center" wrapText="1"/>
    </xf>
    <xf numFmtId="49" fontId="0" fillId="0" borderId="15" xfId="0" applyNumberFormat="1" applyBorder="1" applyAlignment="1" applyProtection="1">
      <alignment horizontal="center" vertical="center"/>
    </xf>
    <xf numFmtId="3" fontId="0" fillId="0" borderId="15" xfId="0" applyNumberFormat="1" applyBorder="1" applyAlignment="1" applyProtection="1">
      <alignment horizontal="right"/>
      <protection locked="0"/>
    </xf>
    <xf numFmtId="49" fontId="0" fillId="0" borderId="15" xfId="0" applyNumberFormat="1" applyBorder="1" applyProtection="1"/>
    <xf numFmtId="49" fontId="35" fillId="2" borderId="15" xfId="0" applyNumberFormat="1" applyFont="1" applyFill="1" applyBorder="1" applyAlignment="1" applyProtection="1">
      <alignment horizontal="center"/>
    </xf>
    <xf numFmtId="3" fontId="0" fillId="0" borderId="15" xfId="0" applyNumberFormat="1" applyBorder="1" applyAlignment="1" applyProtection="1">
      <alignment horizontal="right" wrapText="1"/>
      <protection locked="0"/>
    </xf>
    <xf numFmtId="3" fontId="0" fillId="0" borderId="15" xfId="0" applyNumberFormat="1" applyBorder="1" applyAlignment="1" applyProtection="1">
      <alignment horizontal="right"/>
    </xf>
    <xf numFmtId="49" fontId="0" fillId="2" borderId="15" xfId="0" applyNumberFormat="1" applyFill="1" applyBorder="1" applyAlignment="1" applyProtection="1">
      <alignment horizontal="center"/>
    </xf>
    <xf numFmtId="49" fontId="0" fillId="2" borderId="15" xfId="0" applyNumberFormat="1" applyFill="1" applyBorder="1" applyAlignment="1" applyProtection="1">
      <alignment horizontal="center" vertical="center" wrapText="1"/>
    </xf>
    <xf numFmtId="49" fontId="0" fillId="0" borderId="15" xfId="0" applyNumberFormat="1" applyBorder="1" applyAlignment="1" applyProtection="1">
      <alignment vertical="center"/>
    </xf>
    <xf numFmtId="3" fontId="0" fillId="0" borderId="15" xfId="0" applyNumberFormat="1" applyBorder="1" applyAlignment="1" applyProtection="1">
      <alignment vertical="center"/>
      <protection locked="0"/>
    </xf>
    <xf numFmtId="49" fontId="0" fillId="0" borderId="15" xfId="0" applyNumberFormat="1" applyBorder="1" applyAlignment="1" applyProtection="1">
      <alignment horizontal="center" vertical="center" wrapText="1"/>
    </xf>
    <xf numFmtId="3" fontId="0" fillId="0" borderId="15" xfId="0" applyNumberFormat="1" applyBorder="1" applyAlignment="1" applyProtection="1">
      <alignment horizontal="right" vertical="center"/>
      <protection locked="0"/>
    </xf>
    <xf numFmtId="49" fontId="36" fillId="0" borderId="15" xfId="0" applyNumberFormat="1" applyFont="1" applyBorder="1" applyAlignment="1" applyProtection="1">
      <alignment wrapText="1"/>
    </xf>
    <xf numFmtId="49" fontId="36" fillId="0" borderId="15" xfId="0" applyNumberFormat="1" applyFont="1" applyBorder="1" applyProtection="1"/>
    <xf numFmtId="3" fontId="0" fillId="0" borderId="3" xfId="0" applyNumberFormat="1" applyBorder="1" applyAlignment="1" applyProtection="1">
      <alignment horizontal="right"/>
      <protection locked="0"/>
    </xf>
    <xf numFmtId="49" fontId="0" fillId="0" borderId="3" xfId="0" applyNumberFormat="1" applyBorder="1" applyAlignment="1" applyProtection="1">
      <alignment horizontal="center"/>
    </xf>
    <xf numFmtId="49" fontId="0" fillId="0" borderId="3" xfId="0" applyNumberFormat="1" applyBorder="1" applyProtection="1"/>
    <xf numFmtId="49" fontId="36" fillId="0" borderId="3" xfId="0" applyNumberFormat="1" applyFont="1" applyBorder="1" applyProtection="1"/>
    <xf numFmtId="49" fontId="0" fillId="2" borderId="3" xfId="0" applyNumberFormat="1" applyFill="1" applyBorder="1" applyAlignment="1" applyProtection="1">
      <alignment horizontal="center"/>
    </xf>
    <xf numFmtId="49" fontId="0" fillId="3" borderId="16" xfId="0" applyNumberFormat="1" applyFill="1" applyBorder="1" applyAlignment="1" applyProtection="1">
      <alignment horizontal="center"/>
    </xf>
    <xf numFmtId="49" fontId="36" fillId="3" borderId="16" xfId="0" applyNumberFormat="1" applyFont="1" applyFill="1" applyBorder="1" applyAlignment="1" applyProtection="1">
      <alignment horizontal="left"/>
    </xf>
    <xf numFmtId="3" fontId="36" fillId="3" borderId="16" xfId="2" applyNumberFormat="1" applyFont="1" applyFill="1" applyBorder="1" applyAlignment="1" applyProtection="1">
      <alignment horizontal="right"/>
    </xf>
    <xf numFmtId="49" fontId="0" fillId="0" borderId="0" xfId="0" applyNumberFormat="1" applyBorder="1" applyProtection="1"/>
    <xf numFmtId="49" fontId="36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center"/>
    </xf>
    <xf numFmtId="49" fontId="36" fillId="0" borderId="0" xfId="0" applyNumberFormat="1" applyFont="1" applyAlignment="1" applyProtection="1"/>
    <xf numFmtId="49" fontId="36" fillId="4" borderId="2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</xf>
    <xf numFmtId="49" fontId="0" fillId="0" borderId="0" xfId="0" applyNumberFormat="1" applyFill="1" applyAlignment="1" applyProtection="1">
      <alignment horizontal="left"/>
    </xf>
    <xf numFmtId="49" fontId="36" fillId="4" borderId="2" xfId="0" applyNumberFormat="1" applyFont="1" applyFill="1" applyBorder="1" applyAlignment="1" applyProtection="1">
      <protection locked="0"/>
    </xf>
    <xf numFmtId="49" fontId="0" fillId="4" borderId="2" xfId="0" applyNumberFormat="1" applyFill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vertical="center"/>
    </xf>
    <xf numFmtId="49" fontId="34" fillId="0" borderId="0" xfId="0" applyNumberFormat="1" applyFont="1" applyBorder="1" applyAlignment="1" applyProtection="1"/>
    <xf numFmtId="49" fontId="0" fillId="0" borderId="2" xfId="0" applyNumberFormat="1" applyBorder="1" applyAlignment="1" applyProtection="1"/>
    <xf numFmtId="49" fontId="0" fillId="0" borderId="15" xfId="0" applyNumberFormat="1" applyFill="1" applyBorder="1" applyAlignment="1" applyProtection="1">
      <alignment horizontal="center"/>
    </xf>
    <xf numFmtId="49" fontId="0" fillId="0" borderId="15" xfId="0" applyNumberFormat="1" applyFill="1" applyBorder="1" applyAlignment="1" applyProtection="1">
      <alignment wrapText="1"/>
    </xf>
    <xf numFmtId="3" fontId="0" fillId="0" borderId="15" xfId="0" applyNumberFormat="1" applyFill="1" applyBorder="1" applyAlignment="1" applyProtection="1">
      <alignment horizontal="right"/>
      <protection locked="0"/>
    </xf>
    <xf numFmtId="49" fontId="34" fillId="6" borderId="15" xfId="0" applyNumberFormat="1" applyFont="1" applyFill="1" applyBorder="1" applyAlignment="1" applyProtection="1">
      <alignment horizontal="center"/>
    </xf>
    <xf numFmtId="49" fontId="37" fillId="7" borderId="15" xfId="0" applyNumberFormat="1" applyFont="1" applyFill="1" applyBorder="1" applyAlignment="1" applyProtection="1">
      <alignment horizontal="center"/>
    </xf>
    <xf numFmtId="49" fontId="38" fillId="0" borderId="15" xfId="0" applyNumberFormat="1" applyFont="1" applyFill="1" applyBorder="1" applyAlignment="1" applyProtection="1">
      <alignment wrapText="1"/>
    </xf>
    <xf numFmtId="49" fontId="38" fillId="0" borderId="15" xfId="0" applyNumberFormat="1" applyFont="1" applyBorder="1" applyAlignment="1" applyProtection="1">
      <alignment wrapText="1"/>
    </xf>
    <xf numFmtId="49" fontId="34" fillId="2" borderId="15" xfId="0" applyNumberFormat="1" applyFont="1" applyFill="1" applyBorder="1" applyAlignment="1" applyProtection="1">
      <alignment horizontal="center"/>
    </xf>
    <xf numFmtId="3" fontId="36" fillId="3" borderId="16" xfId="0" applyNumberFormat="1" applyFont="1" applyFill="1" applyBorder="1" applyAlignment="1" applyProtection="1">
      <alignment horizontal="right"/>
    </xf>
    <xf numFmtId="49" fontId="0" fillId="0" borderId="0" xfId="0" applyNumberFormat="1" applyFill="1" applyBorder="1" applyAlignment="1" applyProtection="1">
      <alignment horizontal="center"/>
    </xf>
    <xf numFmtId="49" fontId="34" fillId="0" borderId="17" xfId="0" applyNumberFormat="1" applyFont="1" applyBorder="1" applyAlignment="1" applyProtection="1"/>
    <xf numFmtId="49" fontId="0" fillId="0" borderId="0" xfId="0" applyNumberFormat="1" applyFill="1" applyAlignment="1" applyProtection="1">
      <alignment horizontal="center"/>
    </xf>
    <xf numFmtId="49" fontId="0" fillId="0" borderId="0" xfId="0" applyNumberFormat="1" applyAlignment="1" applyProtection="1"/>
    <xf numFmtId="49" fontId="36" fillId="0" borderId="0" xfId="0" applyNumberFormat="1" applyFont="1" applyBorder="1" applyProtection="1">
      <protection locked="0"/>
    </xf>
    <xf numFmtId="49" fontId="0" fillId="0" borderId="0" xfId="0" applyNumberFormat="1" applyBorder="1" applyProtection="1">
      <protection locked="0"/>
    </xf>
    <xf numFmtId="49" fontId="36" fillId="0" borderId="0" xfId="0" applyNumberFormat="1" applyFont="1" applyBorder="1" applyProtection="1"/>
    <xf numFmtId="49" fontId="39" fillId="0" borderId="0" xfId="0" applyNumberFormat="1" applyFont="1" applyProtection="1"/>
    <xf numFmtId="49" fontId="17" fillId="5" borderId="0" xfId="0" applyNumberFormat="1" applyFont="1" applyFill="1" applyAlignment="1" applyProtection="1">
      <alignment horizontal="center"/>
      <protection locked="0"/>
    </xf>
    <xf numFmtId="0" fontId="23" fillId="0" borderId="0" xfId="0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49" fontId="23" fillId="0" borderId="0" xfId="0" applyNumberFormat="1" applyFont="1" applyAlignment="1" applyProtection="1">
      <alignment vertical="center"/>
    </xf>
    <xf numFmtId="0" fontId="0" fillId="0" borderId="0" xfId="0" applyProtection="1"/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27" fillId="0" borderId="6" xfId="0" applyFont="1" applyFill="1" applyBorder="1" applyAlignment="1" applyProtection="1"/>
    <xf numFmtId="0" fontId="27" fillId="0" borderId="12" xfId="0" applyFont="1" applyFill="1" applyBorder="1" applyAlignment="1" applyProtection="1"/>
    <xf numFmtId="165" fontId="27" fillId="0" borderId="7" xfId="0" applyNumberFormat="1" applyFont="1" applyFill="1" applyBorder="1" applyProtection="1"/>
    <xf numFmtId="0" fontId="27" fillId="0" borderId="6" xfId="0" applyFont="1" applyFill="1" applyBorder="1" applyProtection="1"/>
    <xf numFmtId="164" fontId="27" fillId="0" borderId="12" xfId="0" applyNumberFormat="1" applyFont="1" applyFill="1" applyBorder="1" applyAlignment="1" applyProtection="1">
      <alignment horizontal="center" vertical="center" wrapText="1"/>
    </xf>
    <xf numFmtId="164" fontId="30" fillId="0" borderId="12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 applyProtection="1">
      <alignment vertical="center"/>
    </xf>
    <xf numFmtId="3" fontId="29" fillId="0" borderId="0" xfId="0" applyNumberFormat="1" applyFont="1" applyFill="1" applyBorder="1" applyAlignment="1" applyProtection="1">
      <alignment horizontal="right" vertical="center" wrapText="1"/>
    </xf>
    <xf numFmtId="0" fontId="29" fillId="0" borderId="6" xfId="0" applyFont="1" applyFill="1" applyBorder="1" applyProtection="1"/>
    <xf numFmtId="0" fontId="29" fillId="0" borderId="12" xfId="0" applyFont="1" applyFill="1" applyBorder="1" applyAlignment="1" applyProtection="1"/>
    <xf numFmtId="165" fontId="29" fillId="0" borderId="7" xfId="0" applyNumberFormat="1" applyFont="1" applyFill="1" applyBorder="1" applyProtection="1"/>
    <xf numFmtId="164" fontId="29" fillId="0" borderId="12" xfId="0" applyNumberFormat="1" applyFont="1" applyFill="1" applyBorder="1" applyAlignment="1" applyProtection="1">
      <alignment horizontal="center" vertical="center" wrapText="1"/>
    </xf>
    <xf numFmtId="3" fontId="29" fillId="0" borderId="7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 vertical="center"/>
    </xf>
    <xf numFmtId="0" fontId="40" fillId="0" borderId="10" xfId="0" applyFont="1" applyFill="1" applyBorder="1" applyProtection="1"/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Protection="1"/>
    <xf numFmtId="0" fontId="7" fillId="0" borderId="0" xfId="0" applyFont="1" applyProtection="1"/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Protection="1"/>
    <xf numFmtId="0" fontId="2" fillId="0" borderId="0" xfId="0" applyFont="1" applyFill="1" applyBorder="1" applyAlignment="1" applyProtection="1"/>
    <xf numFmtId="165" fontId="1" fillId="0" borderId="9" xfId="0" applyNumberFormat="1" applyFont="1" applyFill="1" applyBorder="1" applyProtection="1"/>
    <xf numFmtId="0" fontId="2" fillId="0" borderId="10" xfId="0" applyFont="1" applyFill="1" applyBorder="1" applyProtection="1"/>
    <xf numFmtId="0" fontId="2" fillId="0" borderId="2" xfId="0" applyFont="1" applyFill="1" applyBorder="1" applyAlignment="1" applyProtection="1"/>
    <xf numFmtId="165" fontId="1" fillId="0" borderId="11" xfId="0" applyNumberFormat="1" applyFont="1" applyFill="1" applyBorder="1" applyProtection="1"/>
    <xf numFmtId="0" fontId="29" fillId="0" borderId="12" xfId="0" applyFont="1" applyFill="1" applyBorder="1" applyAlignment="1" applyProtection="1">
      <alignment horizontal="center" vertical="center" wrapText="1"/>
    </xf>
    <xf numFmtId="0" fontId="27" fillId="0" borderId="10" xfId="0" applyFont="1" applyFill="1" applyBorder="1" applyProtection="1"/>
    <xf numFmtId="164" fontId="27" fillId="0" borderId="2" xfId="0" applyNumberFormat="1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165" fontId="27" fillId="0" borderId="11" xfId="0" applyNumberFormat="1" applyFont="1" applyFill="1" applyBorder="1" applyProtection="1"/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24" fillId="0" borderId="0" xfId="0" applyFont="1" applyProtection="1"/>
    <xf numFmtId="49" fontId="24" fillId="0" borderId="0" xfId="0" applyNumberFormat="1" applyFont="1" applyProtection="1"/>
    <xf numFmtId="0" fontId="27" fillId="0" borderId="0" xfId="0" applyFont="1" applyFill="1" applyBorder="1" applyAlignment="1" applyProtection="1">
      <alignment horizontal="left" vertical="center"/>
    </xf>
    <xf numFmtId="3" fontId="27" fillId="0" borderId="0" xfId="0" applyNumberFormat="1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/>
    <xf numFmtId="0" fontId="2" fillId="0" borderId="10" xfId="0" applyFont="1" applyFill="1" applyBorder="1" applyAlignment="1" applyProtection="1"/>
    <xf numFmtId="0" fontId="27" fillId="0" borderId="12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1" fillId="0" borderId="9" xfId="0" applyFont="1" applyFill="1" applyBorder="1" applyProtection="1"/>
    <xf numFmtId="0" fontId="5" fillId="0" borderId="10" xfId="0" applyFont="1" applyFill="1" applyBorder="1" applyProtection="1"/>
    <xf numFmtId="0" fontId="1" fillId="0" borderId="11" xfId="0" applyFont="1" applyFill="1" applyBorder="1" applyProtection="1"/>
    <xf numFmtId="0" fontId="6" fillId="0" borderId="8" xfId="0" applyFont="1" applyFill="1" applyBorder="1" applyProtection="1"/>
    <xf numFmtId="0" fontId="3" fillId="0" borderId="9" xfId="0" applyFont="1" applyFill="1" applyBorder="1" applyProtection="1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1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22" fillId="0" borderId="0" xfId="1" applyFont="1" applyAlignment="1" applyProtection="1">
      <protection locked="0"/>
    </xf>
    <xf numFmtId="0" fontId="26" fillId="0" borderId="0" xfId="1" applyFont="1" applyBorder="1" applyAlignment="1" applyProtection="1">
      <alignment horizontal="center"/>
      <protection locked="0"/>
    </xf>
    <xf numFmtId="0" fontId="18" fillId="0" borderId="0" xfId="0" applyFont="1" applyAlignment="1" applyProtection="1">
      <protection locked="0"/>
    </xf>
    <xf numFmtId="49" fontId="36" fillId="4" borderId="2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 wrapText="1"/>
    </xf>
    <xf numFmtId="49" fontId="0" fillId="0" borderId="17" xfId="0" applyNumberFormat="1" applyBorder="1" applyAlignment="1" applyProtection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25" fillId="0" borderId="8" xfId="1" applyFont="1" applyBorder="1" applyAlignment="1" applyProtection="1">
      <alignment horizontal="center"/>
      <protection locked="0"/>
    </xf>
    <xf numFmtId="0" fontId="25" fillId="0" borderId="9" xfId="1" applyFont="1" applyBorder="1" applyAlignment="1" applyProtection="1">
      <alignment horizontal="center"/>
      <protection locked="0"/>
    </xf>
    <xf numFmtId="0" fontId="26" fillId="0" borderId="10" xfId="1" applyFont="1" applyBorder="1" applyAlignment="1" applyProtection="1">
      <alignment horizontal="center"/>
      <protection locked="0"/>
    </xf>
    <xf numFmtId="0" fontId="26" fillId="0" borderId="11" xfId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5" fontId="2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0" applyFont="1" applyBorder="1" applyAlignment="1">
      <alignment horizontal="center" wrapText="1"/>
    </xf>
    <xf numFmtId="164" fontId="31" fillId="0" borderId="1" xfId="0" applyNumberFormat="1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40" fillId="0" borderId="10" xfId="0" applyFont="1" applyFill="1" applyBorder="1" applyAlignment="1" applyProtection="1">
      <alignment horizontal="left" vertical="top" wrapText="1"/>
    </xf>
    <xf numFmtId="0" fontId="40" fillId="0" borderId="2" xfId="0" applyFont="1" applyFill="1" applyBorder="1" applyAlignment="1" applyProtection="1">
      <alignment horizontal="left" vertical="top" wrapText="1"/>
    </xf>
    <xf numFmtId="0" fontId="40" fillId="0" borderId="11" xfId="0" applyFont="1" applyFill="1" applyBorder="1" applyAlignment="1" applyProtection="1">
      <alignment horizontal="left" vertical="top" wrapText="1"/>
    </xf>
    <xf numFmtId="0" fontId="40" fillId="0" borderId="10" xfId="0" applyFont="1" applyBorder="1" applyAlignment="1" applyProtection="1">
      <alignment horizontal="left" vertical="top" wrapText="1"/>
    </xf>
    <xf numFmtId="0" fontId="40" fillId="0" borderId="2" xfId="0" applyFont="1" applyBorder="1" applyAlignment="1" applyProtection="1">
      <alignment horizontal="left" vertical="top" wrapText="1"/>
    </xf>
    <xf numFmtId="0" fontId="40" fillId="0" borderId="11" xfId="0" applyFont="1" applyBorder="1" applyAlignment="1" applyProtection="1">
      <alignment horizontal="left" vertical="top" wrapText="1"/>
    </xf>
    <xf numFmtId="0" fontId="43" fillId="0" borderId="0" xfId="0" applyFont="1" applyAlignment="1">
      <alignment vertical="center"/>
    </xf>
    <xf numFmtId="0" fontId="44" fillId="0" borderId="0" xfId="0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26417964052526E-2"/>
          <c:y val="5.4644808743169397E-2"/>
          <c:w val="0.36837534880306949"/>
          <c:h val="0.9139550447189361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B9E-49B9-A401-CAADC7764A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F9-4906-A261-7E750F40F7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F9-4906-A261-7E750F40F7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F9-4906-A261-7E750F40F7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9E-49B9-A401-CAADC7764A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('Prihodi final'!$D$22,'Prihodi final'!$D$28,'Prihodi final'!$D$32,'Prihodi final'!$D$36,'Prihodi final'!$D$40)</c:f>
              <c:strCache>
                <c:ptCount val="5"/>
                <c:pt idx="0">
                  <c:v>Приходи од пореза, такси и накнада</c:v>
                </c:pt>
                <c:pt idx="1">
                  <c:v>Донације и трансфери</c:v>
                </c:pt>
                <c:pt idx="2">
                  <c:v>Приходи и примања од имовине</c:v>
                </c:pt>
                <c:pt idx="3">
                  <c:v>Остали приходи и примања</c:v>
                </c:pt>
                <c:pt idx="4">
                  <c:v>Примања од задуживања</c:v>
                </c:pt>
              </c:strCache>
            </c:strRef>
          </c:cat>
          <c:val>
            <c:numRef>
              <c:f>('Prihodi final'!$G$22,'Prihodi final'!$G$28,'Prihodi final'!$G$32,'Prihodi final'!$G$36,'Prihodi final'!$G$40)</c:f>
              <c:numCache>
                <c:formatCode>#,##0_);[Red]\(#,##0\);\-\ \ </c:formatCode>
                <c:ptCount val="5"/>
                <c:pt idx="0">
                  <c:v>107560</c:v>
                </c:pt>
                <c:pt idx="1">
                  <c:v>19010</c:v>
                </c:pt>
                <c:pt idx="2">
                  <c:v>76023</c:v>
                </c:pt>
                <c:pt idx="3">
                  <c:v>4108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E-49B9-A401-CAADC7764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102117024557903"/>
          <c:y val="7.0353148984339045E-2"/>
          <c:w val="0.41834949816879641"/>
          <c:h val="0.586083516811583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26417964052526E-2"/>
          <c:y val="5.4644808743169397E-2"/>
          <c:w val="0.36837534880306949"/>
          <c:h val="0.9139550447189361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32-4C98-9AB4-0C343CF737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32-4C98-9AB4-0C343CF737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32-4C98-9AB4-0C343CF737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32-4C98-9AB4-0C343CF737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32-4C98-9AB4-0C343CF737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8A6-4388-BBBC-4D06405B19B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8A6-4388-BBBC-4D06405B19B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8A6-4388-BBBC-4D06405B19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('Rashodi final'!$D$20,'Rashodi final'!$D$24,'Rashodi final'!$D$27,'Rashodi final'!$D$30,'Rashodi final'!$D$35,'Rashodi final'!$D$38,'Rashodi final'!$D$41,'Rashodi final'!$D$44)</c:f>
              <c:strCache>
                <c:ptCount val="8"/>
                <c:pt idx="0">
                  <c:v>Расходи за запослене</c:v>
                </c:pt>
                <c:pt idx="1">
                  <c:v>Коришћење роба и услуга</c:v>
                </c:pt>
                <c:pt idx="2">
                  <c:v>Отплата кредита</c:v>
                </c:pt>
                <c:pt idx="3">
                  <c:v>Субвенције</c:v>
                </c:pt>
                <c:pt idx="4">
                  <c:v>Трансфери осталим корисницима</c:v>
                </c:pt>
                <c:pt idx="5">
                  <c:v>Социјална давања</c:v>
                </c:pt>
                <c:pt idx="6">
                  <c:v>Остали расходи</c:v>
                </c:pt>
                <c:pt idx="7">
                  <c:v>Инвестиције</c:v>
                </c:pt>
              </c:strCache>
            </c:strRef>
          </c:cat>
          <c:val>
            <c:numRef>
              <c:f>('Rashodi final'!$G$20,'Rashodi final'!$G$24,'Rashodi final'!$G$27,'Rashodi final'!$G$30,'Rashodi final'!$G$35,'Rashodi final'!$G$38,'Rashodi final'!$G$41,'Rashodi final'!$G$44)</c:f>
              <c:numCache>
                <c:formatCode>#,##0_);[Red]\(#,##0\);\-\ \ </c:formatCode>
                <c:ptCount val="8"/>
                <c:pt idx="0">
                  <c:v>25476</c:v>
                </c:pt>
                <c:pt idx="1">
                  <c:v>72313</c:v>
                </c:pt>
                <c:pt idx="2" formatCode="#,##0">
                  <c:v>12994</c:v>
                </c:pt>
                <c:pt idx="3">
                  <c:v>15000</c:v>
                </c:pt>
                <c:pt idx="4">
                  <c:v>11571</c:v>
                </c:pt>
                <c:pt idx="5">
                  <c:v>4076</c:v>
                </c:pt>
                <c:pt idx="6">
                  <c:v>9476</c:v>
                </c:pt>
                <c:pt idx="7">
                  <c:v>22503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32-4C98-9AB4-0C343CF737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828637368746365"/>
          <c:y val="5.7714918336629721E-2"/>
          <c:w val="0.43436566073138244"/>
          <c:h val="0.89572016768046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chart" Target="../charts/chart2.xml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7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6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6.png"/><Relationship Id="rId11" Type="http://schemas.openxmlformats.org/officeDocument/2006/relationships/image" Target="../media/image5.png"/><Relationship Id="rId5" Type="http://schemas.openxmlformats.org/officeDocument/2006/relationships/image" Target="../media/image12.png"/><Relationship Id="rId10" Type="http://schemas.openxmlformats.org/officeDocument/2006/relationships/image" Target="../media/image4.png"/><Relationship Id="rId4" Type="http://schemas.openxmlformats.org/officeDocument/2006/relationships/image" Target="../media/image11.png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117983</xdr:colOff>
      <xdr:row>0</xdr:row>
      <xdr:rowOff>142874</xdr:rowOff>
    </xdr:from>
    <xdr:ext cx="1158765" cy="140017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304" y="142874"/>
          <a:ext cx="1158765" cy="1400175"/>
        </a:xfrm>
        <a:prstGeom prst="rect">
          <a:avLst/>
        </a:prstGeom>
      </xdr:spPr>
    </xdr:pic>
    <xdr:clientData/>
  </xdr:oneCellAnchor>
  <xdr:twoCellAnchor editAs="oneCell">
    <xdr:from>
      <xdr:col>1</xdr:col>
      <xdr:colOff>9525</xdr:colOff>
      <xdr:row>15</xdr:row>
      <xdr:rowOff>19051</xdr:rowOff>
    </xdr:from>
    <xdr:to>
      <xdr:col>3</xdr:col>
      <xdr:colOff>876300</xdr:colOff>
      <xdr:row>23</xdr:row>
      <xdr:rowOff>1</xdr:rowOff>
    </xdr:to>
    <xdr:pic>
      <xdr:nvPicPr>
        <xdr:cNvPr id="9" name="Picture 8" descr="http://uzice.rs/wp-content/uploads/2017/08/IMG_0620-1280x853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846" y="4101194"/>
          <a:ext cx="3098347" cy="19403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14286</xdr:colOff>
      <xdr:row>3</xdr:row>
      <xdr:rowOff>76200</xdr:rowOff>
    </xdr:from>
    <xdr:to>
      <xdr:col>6</xdr:col>
      <xdr:colOff>1371600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114300</xdr:colOff>
      <xdr:row>21</xdr:row>
      <xdr:rowOff>28575</xdr:rowOff>
    </xdr:from>
    <xdr:to>
      <xdr:col>2</xdr:col>
      <xdr:colOff>803275</xdr:colOff>
      <xdr:row>24</xdr:row>
      <xdr:rowOff>155575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048125"/>
          <a:ext cx="688975" cy="698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76200</xdr:colOff>
      <xdr:row>27</xdr:row>
      <xdr:rowOff>0</xdr:rowOff>
    </xdr:from>
    <xdr:to>
      <xdr:col>2</xdr:col>
      <xdr:colOff>887095</xdr:colOff>
      <xdr:row>30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5133975"/>
          <a:ext cx="810895" cy="536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152400</xdr:colOff>
      <xdr:row>31</xdr:row>
      <xdr:rowOff>19050</xdr:rowOff>
    </xdr:from>
    <xdr:to>
      <xdr:col>2</xdr:col>
      <xdr:colOff>789940</xdr:colOff>
      <xdr:row>34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838825"/>
          <a:ext cx="637540" cy="533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142875</xdr:colOff>
      <xdr:row>35</xdr:row>
      <xdr:rowOff>28575</xdr:rowOff>
    </xdr:from>
    <xdr:to>
      <xdr:col>2</xdr:col>
      <xdr:colOff>771525</xdr:colOff>
      <xdr:row>38</xdr:row>
      <xdr:rowOff>57785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534150"/>
          <a:ext cx="628650" cy="55308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190500</xdr:colOff>
      <xdr:row>39</xdr:row>
      <xdr:rowOff>0</xdr:rowOff>
    </xdr:from>
    <xdr:to>
      <xdr:col>2</xdr:col>
      <xdr:colOff>768985</xdr:colOff>
      <xdr:row>42</xdr:row>
      <xdr:rowOff>15875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578485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3</xdr:row>
      <xdr:rowOff>76200</xdr:rowOff>
    </xdr:from>
    <xdr:to>
      <xdr:col>7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266700</xdr:colOff>
      <xdr:row>19</xdr:row>
      <xdr:rowOff>28575</xdr:rowOff>
    </xdr:from>
    <xdr:to>
      <xdr:col>2</xdr:col>
      <xdr:colOff>718820</xdr:colOff>
      <xdr:row>21</xdr:row>
      <xdr:rowOff>155575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3829050"/>
          <a:ext cx="452120" cy="488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266700</xdr:colOff>
      <xdr:row>23</xdr:row>
      <xdr:rowOff>0</xdr:rowOff>
    </xdr:from>
    <xdr:to>
      <xdr:col>2</xdr:col>
      <xdr:colOff>774700</xdr:colOff>
      <xdr:row>25</xdr:row>
      <xdr:rowOff>38100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486275"/>
          <a:ext cx="5080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333375</xdr:colOff>
      <xdr:row>26</xdr:row>
      <xdr:rowOff>0</xdr:rowOff>
    </xdr:from>
    <xdr:to>
      <xdr:col>2</xdr:col>
      <xdr:colOff>739775</xdr:colOff>
      <xdr:row>28</xdr:row>
      <xdr:rowOff>11430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5048250"/>
          <a:ext cx="406400" cy="411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</xdr:colOff>
      <xdr:row>29</xdr:row>
      <xdr:rowOff>57150</xdr:rowOff>
    </xdr:from>
    <xdr:to>
      <xdr:col>2</xdr:col>
      <xdr:colOff>806450</xdr:colOff>
      <xdr:row>32</xdr:row>
      <xdr:rowOff>1905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5667375"/>
          <a:ext cx="577850" cy="4686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285750</xdr:colOff>
      <xdr:row>33</xdr:row>
      <xdr:rowOff>133350</xdr:rowOff>
    </xdr:from>
    <xdr:to>
      <xdr:col>2</xdr:col>
      <xdr:colOff>749300</xdr:colOff>
      <xdr:row>36</xdr:row>
      <xdr:rowOff>27941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67450"/>
          <a:ext cx="463550" cy="418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219075</xdr:colOff>
      <xdr:row>36</xdr:row>
      <xdr:rowOff>47625</xdr:rowOff>
    </xdr:from>
    <xdr:to>
      <xdr:col>2</xdr:col>
      <xdr:colOff>805815</xdr:colOff>
      <xdr:row>39</xdr:row>
      <xdr:rowOff>80009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6705600"/>
          <a:ext cx="586740" cy="5562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</xdr:colOff>
      <xdr:row>39</xdr:row>
      <xdr:rowOff>95250</xdr:rowOff>
    </xdr:from>
    <xdr:to>
      <xdr:col>2</xdr:col>
      <xdr:colOff>819150</xdr:colOff>
      <xdr:row>42</xdr:row>
      <xdr:rowOff>132716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277100"/>
          <a:ext cx="590550" cy="561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285750</xdr:colOff>
      <xdr:row>42</xdr:row>
      <xdr:rowOff>114300</xdr:rowOff>
    </xdr:from>
    <xdr:to>
      <xdr:col>2</xdr:col>
      <xdr:colOff>793750</xdr:colOff>
      <xdr:row>45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820025"/>
          <a:ext cx="508000" cy="497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762500"/>
          <a:ext cx="452120" cy="46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5457825"/>
          <a:ext cx="5080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038850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610350"/>
          <a:ext cx="577850" cy="449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7210425"/>
          <a:ext cx="463550" cy="389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800975"/>
          <a:ext cx="539115" cy="470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8524875"/>
          <a:ext cx="542925" cy="456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144779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9220199"/>
          <a:ext cx="450850" cy="363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325" y="695325"/>
          <a:ext cx="541824" cy="3940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796" y="1416844"/>
          <a:ext cx="720408" cy="35188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034" y="2180034"/>
          <a:ext cx="586780" cy="34409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328" y="2892029"/>
          <a:ext cx="581026" cy="33841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448050"/>
          <a:ext cx="578485" cy="38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305300"/>
          <a:ext cx="452120" cy="46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962525"/>
          <a:ext cx="508000" cy="454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800725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334125"/>
          <a:ext cx="577850" cy="4495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6896100"/>
          <a:ext cx="463550" cy="3898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448550"/>
          <a:ext cx="539115" cy="470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8267700"/>
          <a:ext cx="542925" cy="456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125729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8943974"/>
          <a:ext cx="450850" cy="3448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208359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087" y="654844"/>
          <a:ext cx="541824" cy="391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8" y="1335881"/>
          <a:ext cx="720408" cy="3495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796" y="2057400"/>
          <a:ext cx="586780" cy="34170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90" y="2731295"/>
          <a:ext cx="581026" cy="33603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257550"/>
          <a:ext cx="578485" cy="38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305300"/>
          <a:ext cx="452120" cy="46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962525"/>
          <a:ext cx="508000" cy="454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800725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68579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334125"/>
          <a:ext cx="577850" cy="4495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6896100"/>
          <a:ext cx="463550" cy="3898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448550"/>
          <a:ext cx="539115" cy="470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8267700"/>
          <a:ext cx="542925" cy="456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106679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8943974"/>
          <a:ext cx="450850" cy="325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087" y="654844"/>
          <a:ext cx="541824" cy="391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8" y="1335881"/>
          <a:ext cx="720408" cy="3495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796" y="2057400"/>
          <a:ext cx="586780" cy="34170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90" y="2731295"/>
          <a:ext cx="581026" cy="33603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257550"/>
          <a:ext cx="578485" cy="38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305300"/>
          <a:ext cx="452120" cy="46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962525"/>
          <a:ext cx="508000" cy="454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800725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68579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334125"/>
          <a:ext cx="577850" cy="4495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6896100"/>
          <a:ext cx="463550" cy="3898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448550"/>
          <a:ext cx="539115" cy="470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8267700"/>
          <a:ext cx="542925" cy="456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87629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8943974"/>
          <a:ext cx="450850" cy="3067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087" y="654844"/>
          <a:ext cx="541824" cy="391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8" y="1335881"/>
          <a:ext cx="720408" cy="3495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796" y="2057400"/>
          <a:ext cx="586780" cy="34170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90" y="2731295"/>
          <a:ext cx="581026" cy="33603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257550"/>
          <a:ext cx="578485" cy="38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305300"/>
          <a:ext cx="452120" cy="46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962525"/>
          <a:ext cx="508000" cy="454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800725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334125"/>
          <a:ext cx="577850" cy="449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6896100"/>
          <a:ext cx="463550" cy="389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448550"/>
          <a:ext cx="539115" cy="470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8267700"/>
          <a:ext cx="542925" cy="456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86438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8943974"/>
          <a:ext cx="450850" cy="3055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208360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087" y="654844"/>
          <a:ext cx="541824" cy="3917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8" y="1335881"/>
          <a:ext cx="720408" cy="3495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796" y="2057400"/>
          <a:ext cx="586780" cy="3417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90" y="2731295"/>
          <a:ext cx="581026" cy="33603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257550"/>
          <a:ext cx="578485" cy="3873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298449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62425"/>
          <a:ext cx="452120" cy="469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791075"/>
          <a:ext cx="508000" cy="454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00700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68578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134100"/>
          <a:ext cx="577850" cy="4495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6667500"/>
          <a:ext cx="463550" cy="3898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299084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191375"/>
          <a:ext cx="539115" cy="470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7981950"/>
          <a:ext cx="542925" cy="456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145970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8629649"/>
          <a:ext cx="450850" cy="3459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208359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087" y="626269"/>
          <a:ext cx="541824" cy="391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8" y="1278731"/>
          <a:ext cx="720408" cy="3495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796" y="1971675"/>
          <a:ext cx="586780" cy="34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90" y="2645570"/>
          <a:ext cx="581026" cy="3360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143250"/>
          <a:ext cx="578485" cy="38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62425"/>
          <a:ext cx="452120" cy="469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791075"/>
          <a:ext cx="508000" cy="454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00700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68578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134100"/>
          <a:ext cx="577850" cy="4495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18416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6667500"/>
          <a:ext cx="463550" cy="3898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191375"/>
          <a:ext cx="539115" cy="470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7981950"/>
          <a:ext cx="542925" cy="456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126920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8629649"/>
          <a:ext cx="450850" cy="3269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208359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087" y="626269"/>
          <a:ext cx="541824" cy="391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8" y="1278731"/>
          <a:ext cx="720408" cy="3495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796" y="1971675"/>
          <a:ext cx="586780" cy="34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152682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90" y="2645570"/>
          <a:ext cx="581026" cy="3360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143250"/>
          <a:ext cx="578485" cy="38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62425"/>
          <a:ext cx="452120" cy="469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791075"/>
          <a:ext cx="508000" cy="454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00700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68578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134100"/>
          <a:ext cx="577850" cy="4495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6667500"/>
          <a:ext cx="463550" cy="3898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191375"/>
          <a:ext cx="539115" cy="470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7981950"/>
          <a:ext cx="542925" cy="456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107870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8629649"/>
          <a:ext cx="450850" cy="3078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208359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087" y="626269"/>
          <a:ext cx="541824" cy="391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8" y="1278731"/>
          <a:ext cx="720408" cy="3495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796" y="1971675"/>
          <a:ext cx="586780" cy="34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152682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90" y="2645570"/>
          <a:ext cx="581026" cy="3360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143250"/>
          <a:ext cx="578485" cy="38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298449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62425"/>
          <a:ext cx="452120" cy="469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791075"/>
          <a:ext cx="508000" cy="454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00700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68578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134100"/>
          <a:ext cx="577850" cy="4495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18416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6667500"/>
          <a:ext cx="463550" cy="3898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191375"/>
          <a:ext cx="539115" cy="470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7981950"/>
          <a:ext cx="542925" cy="456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88820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8629649"/>
          <a:ext cx="450850" cy="2888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208359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087" y="626269"/>
          <a:ext cx="541824" cy="391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8" y="1278731"/>
          <a:ext cx="720408" cy="3495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160733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796" y="1971675"/>
          <a:ext cx="586780" cy="34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90" y="2645570"/>
          <a:ext cx="581026" cy="3360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143250"/>
          <a:ext cx="578485" cy="38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20</xdr:row>
      <xdr:rowOff>28575</xdr:rowOff>
    </xdr:from>
    <xdr:to>
      <xdr:col>2</xdr:col>
      <xdr:colOff>804545</xdr:colOff>
      <xdr:row>21</xdr:row>
      <xdr:rowOff>298449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62425"/>
          <a:ext cx="452120" cy="469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23</xdr:row>
      <xdr:rowOff>9525</xdr:rowOff>
    </xdr:from>
    <xdr:to>
      <xdr:col>2</xdr:col>
      <xdr:colOff>822325</xdr:colOff>
      <xdr:row>24</xdr:row>
      <xdr:rowOff>264319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791075"/>
          <a:ext cx="508000" cy="454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361950</xdr:colOff>
      <xdr:row>26</xdr:row>
      <xdr:rowOff>19050</xdr:rowOff>
    </xdr:from>
    <xdr:to>
      <xdr:col>2</xdr:col>
      <xdr:colOff>768350</xdr:colOff>
      <xdr:row>28</xdr:row>
      <xdr:rowOff>68580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00700"/>
          <a:ext cx="40640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29</xdr:row>
      <xdr:rowOff>19050</xdr:rowOff>
    </xdr:from>
    <xdr:to>
      <xdr:col>2</xdr:col>
      <xdr:colOff>835025</xdr:colOff>
      <xdr:row>31</xdr:row>
      <xdr:rowOff>68579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6134100"/>
          <a:ext cx="577850" cy="4495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32</xdr:row>
      <xdr:rowOff>28575</xdr:rowOff>
    </xdr:from>
    <xdr:to>
      <xdr:col>2</xdr:col>
      <xdr:colOff>777875</xdr:colOff>
      <xdr:row>34</xdr:row>
      <xdr:rowOff>18415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6667500"/>
          <a:ext cx="463550" cy="389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266699</xdr:colOff>
      <xdr:row>35</xdr:row>
      <xdr:rowOff>28575</xdr:rowOff>
    </xdr:from>
    <xdr:to>
      <xdr:col>2</xdr:col>
      <xdr:colOff>805814</xdr:colOff>
      <xdr:row>36</xdr:row>
      <xdr:rowOff>299084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191375"/>
          <a:ext cx="539115" cy="470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276224</xdr:colOff>
      <xdr:row>38</xdr:row>
      <xdr:rowOff>19050</xdr:rowOff>
    </xdr:from>
    <xdr:to>
      <xdr:col>2</xdr:col>
      <xdr:colOff>819149</xdr:colOff>
      <xdr:row>39</xdr:row>
      <xdr:rowOff>275590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7981950"/>
          <a:ext cx="542925" cy="456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40</xdr:row>
      <xdr:rowOff>171449</xdr:rowOff>
    </xdr:from>
    <xdr:to>
      <xdr:col>2</xdr:col>
      <xdr:colOff>765175</xdr:colOff>
      <xdr:row>42</xdr:row>
      <xdr:rowOff>87629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8629649"/>
          <a:ext cx="450850" cy="28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332887</xdr:colOff>
      <xdr:row>3</xdr:row>
      <xdr:rowOff>16669</xdr:rowOff>
    </xdr:from>
    <xdr:to>
      <xdr:col>2</xdr:col>
      <xdr:colOff>874711</xdr:colOff>
      <xdr:row>4</xdr:row>
      <xdr:rowOff>208360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087" y="626269"/>
          <a:ext cx="541824" cy="3917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208358</xdr:colOff>
      <xdr:row>6</xdr:row>
      <xdr:rowOff>11906</xdr:rowOff>
    </xdr:from>
    <xdr:to>
      <xdr:col>2</xdr:col>
      <xdr:colOff>928766</xdr:colOff>
      <xdr:row>7</xdr:row>
      <xdr:rowOff>161383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558" y="1278731"/>
          <a:ext cx="720408" cy="34950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274596</xdr:colOff>
      <xdr:row>9</xdr:row>
      <xdr:rowOff>19050</xdr:rowOff>
    </xdr:from>
    <xdr:to>
      <xdr:col>2</xdr:col>
      <xdr:colOff>861376</xdr:colOff>
      <xdr:row>10</xdr:row>
      <xdr:rowOff>160734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796" y="1971675"/>
          <a:ext cx="586780" cy="34170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267890</xdr:colOff>
      <xdr:row>12</xdr:row>
      <xdr:rowOff>16670</xdr:rowOff>
    </xdr:from>
    <xdr:to>
      <xdr:col>2</xdr:col>
      <xdr:colOff>848916</xdr:colOff>
      <xdr:row>13</xdr:row>
      <xdr:rowOff>152682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90" y="2645570"/>
          <a:ext cx="581026" cy="3360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15</xdr:row>
      <xdr:rowOff>19050</xdr:rowOff>
    </xdr:from>
    <xdr:to>
      <xdr:col>2</xdr:col>
      <xdr:colOff>864235</xdr:colOff>
      <xdr:row>16</xdr:row>
      <xdr:rowOff>206376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143250"/>
          <a:ext cx="578485" cy="387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&#382;ice.r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opLeftCell="B1" workbookViewId="0">
      <selection activeCell="E13" sqref="E13"/>
    </sheetView>
  </sheetViews>
  <sheetFormatPr defaultRowHeight="15" x14ac:dyDescent="0.25"/>
  <cols>
    <col min="1" max="1" width="9.140625" style="35" hidden="1" customWidth="1"/>
    <col min="2" max="2" width="6.7109375" style="35" customWidth="1"/>
    <col min="3" max="3" width="14.28515625" style="35" customWidth="1"/>
    <col min="4" max="4" width="58.140625" style="35" customWidth="1"/>
    <col min="5" max="5" width="13" style="35" bestFit="1" customWidth="1"/>
    <col min="6" max="6" width="11.7109375" style="35" bestFit="1" customWidth="1"/>
    <col min="7" max="245" width="9.140625" style="35"/>
    <col min="246" max="246" width="0" style="35" hidden="1" customWidth="1"/>
    <col min="247" max="247" width="6.7109375" style="35" customWidth="1"/>
    <col min="248" max="248" width="14.28515625" style="35" customWidth="1"/>
    <col min="249" max="249" width="58.140625" style="35" customWidth="1"/>
    <col min="250" max="250" width="13" style="35" bestFit="1" customWidth="1"/>
    <col min="251" max="251" width="11.7109375" style="35" bestFit="1" customWidth="1"/>
    <col min="252" max="252" width="11.85546875" style="35" bestFit="1" customWidth="1"/>
    <col min="253" max="255" width="11.7109375" style="35" bestFit="1" customWidth="1"/>
    <col min="256" max="256" width="11.85546875" style="35" bestFit="1" customWidth="1"/>
    <col min="257" max="257" width="11.7109375" style="35" bestFit="1" customWidth="1"/>
    <col min="258" max="259" width="11.85546875" style="35" bestFit="1" customWidth="1"/>
    <col min="260" max="260" width="11.5703125" style="35" bestFit="1" customWidth="1"/>
    <col min="261" max="262" width="11" style="35" customWidth="1"/>
    <col min="263" max="501" width="9.140625" style="35"/>
    <col min="502" max="502" width="0" style="35" hidden="1" customWidth="1"/>
    <col min="503" max="503" width="6.7109375" style="35" customWidth="1"/>
    <col min="504" max="504" width="14.28515625" style="35" customWidth="1"/>
    <col min="505" max="505" width="58.140625" style="35" customWidth="1"/>
    <col min="506" max="506" width="13" style="35" bestFit="1" customWidth="1"/>
    <col min="507" max="507" width="11.7109375" style="35" bestFit="1" customWidth="1"/>
    <col min="508" max="508" width="11.85546875" style="35" bestFit="1" customWidth="1"/>
    <col min="509" max="511" width="11.7109375" style="35" bestFit="1" customWidth="1"/>
    <col min="512" max="512" width="11.85546875" style="35" bestFit="1" customWidth="1"/>
    <col min="513" max="513" width="11.7109375" style="35" bestFit="1" customWidth="1"/>
    <col min="514" max="515" width="11.85546875" style="35" bestFit="1" customWidth="1"/>
    <col min="516" max="516" width="11.5703125" style="35" bestFit="1" customWidth="1"/>
    <col min="517" max="518" width="11" style="35" customWidth="1"/>
    <col min="519" max="757" width="9.140625" style="35"/>
    <col min="758" max="758" width="0" style="35" hidden="1" customWidth="1"/>
    <col min="759" max="759" width="6.7109375" style="35" customWidth="1"/>
    <col min="760" max="760" width="14.28515625" style="35" customWidth="1"/>
    <col min="761" max="761" width="58.140625" style="35" customWidth="1"/>
    <col min="762" max="762" width="13" style="35" bestFit="1" customWidth="1"/>
    <col min="763" max="763" width="11.7109375" style="35" bestFit="1" customWidth="1"/>
    <col min="764" max="764" width="11.85546875" style="35" bestFit="1" customWidth="1"/>
    <col min="765" max="767" width="11.7109375" style="35" bestFit="1" customWidth="1"/>
    <col min="768" max="768" width="11.85546875" style="35" bestFit="1" customWidth="1"/>
    <col min="769" max="769" width="11.7109375" style="35" bestFit="1" customWidth="1"/>
    <col min="770" max="771" width="11.85546875" style="35" bestFit="1" customWidth="1"/>
    <col min="772" max="772" width="11.5703125" style="35" bestFit="1" customWidth="1"/>
    <col min="773" max="774" width="11" style="35" customWidth="1"/>
    <col min="775" max="1013" width="9.140625" style="35"/>
    <col min="1014" max="1014" width="0" style="35" hidden="1" customWidth="1"/>
    <col min="1015" max="1015" width="6.7109375" style="35" customWidth="1"/>
    <col min="1016" max="1016" width="14.28515625" style="35" customWidth="1"/>
    <col min="1017" max="1017" width="58.140625" style="35" customWidth="1"/>
    <col min="1018" max="1018" width="13" style="35" bestFit="1" customWidth="1"/>
    <col min="1019" max="1019" width="11.7109375" style="35" bestFit="1" customWidth="1"/>
    <col min="1020" max="1020" width="11.85546875" style="35" bestFit="1" customWidth="1"/>
    <col min="1021" max="1023" width="11.7109375" style="35" bestFit="1" customWidth="1"/>
    <col min="1024" max="1024" width="11.85546875" style="35" bestFit="1" customWidth="1"/>
    <col min="1025" max="1025" width="11.7109375" style="35" bestFit="1" customWidth="1"/>
    <col min="1026" max="1027" width="11.85546875" style="35" bestFit="1" customWidth="1"/>
    <col min="1028" max="1028" width="11.5703125" style="35" bestFit="1" customWidth="1"/>
    <col min="1029" max="1030" width="11" style="35" customWidth="1"/>
    <col min="1031" max="1269" width="9.140625" style="35"/>
    <col min="1270" max="1270" width="0" style="35" hidden="1" customWidth="1"/>
    <col min="1271" max="1271" width="6.7109375" style="35" customWidth="1"/>
    <col min="1272" max="1272" width="14.28515625" style="35" customWidth="1"/>
    <col min="1273" max="1273" width="58.140625" style="35" customWidth="1"/>
    <col min="1274" max="1274" width="13" style="35" bestFit="1" customWidth="1"/>
    <col min="1275" max="1275" width="11.7109375" style="35" bestFit="1" customWidth="1"/>
    <col min="1276" max="1276" width="11.85546875" style="35" bestFit="1" customWidth="1"/>
    <col min="1277" max="1279" width="11.7109375" style="35" bestFit="1" customWidth="1"/>
    <col min="1280" max="1280" width="11.85546875" style="35" bestFit="1" customWidth="1"/>
    <col min="1281" max="1281" width="11.7109375" style="35" bestFit="1" customWidth="1"/>
    <col min="1282" max="1283" width="11.85546875" style="35" bestFit="1" customWidth="1"/>
    <col min="1284" max="1284" width="11.5703125" style="35" bestFit="1" customWidth="1"/>
    <col min="1285" max="1286" width="11" style="35" customWidth="1"/>
    <col min="1287" max="1525" width="9.140625" style="35"/>
    <col min="1526" max="1526" width="0" style="35" hidden="1" customWidth="1"/>
    <col min="1527" max="1527" width="6.7109375" style="35" customWidth="1"/>
    <col min="1528" max="1528" width="14.28515625" style="35" customWidth="1"/>
    <col min="1529" max="1529" width="58.140625" style="35" customWidth="1"/>
    <col min="1530" max="1530" width="13" style="35" bestFit="1" customWidth="1"/>
    <col min="1531" max="1531" width="11.7109375" style="35" bestFit="1" customWidth="1"/>
    <col min="1532" max="1532" width="11.85546875" style="35" bestFit="1" customWidth="1"/>
    <col min="1533" max="1535" width="11.7109375" style="35" bestFit="1" customWidth="1"/>
    <col min="1536" max="1536" width="11.85546875" style="35" bestFit="1" customWidth="1"/>
    <col min="1537" max="1537" width="11.7109375" style="35" bestFit="1" customWidth="1"/>
    <col min="1538" max="1539" width="11.85546875" style="35" bestFit="1" customWidth="1"/>
    <col min="1540" max="1540" width="11.5703125" style="35" bestFit="1" customWidth="1"/>
    <col min="1541" max="1542" width="11" style="35" customWidth="1"/>
    <col min="1543" max="1781" width="9.140625" style="35"/>
    <col min="1782" max="1782" width="0" style="35" hidden="1" customWidth="1"/>
    <col min="1783" max="1783" width="6.7109375" style="35" customWidth="1"/>
    <col min="1784" max="1784" width="14.28515625" style="35" customWidth="1"/>
    <col min="1785" max="1785" width="58.140625" style="35" customWidth="1"/>
    <col min="1786" max="1786" width="13" style="35" bestFit="1" customWidth="1"/>
    <col min="1787" max="1787" width="11.7109375" style="35" bestFit="1" customWidth="1"/>
    <col min="1788" max="1788" width="11.85546875" style="35" bestFit="1" customWidth="1"/>
    <col min="1789" max="1791" width="11.7109375" style="35" bestFit="1" customWidth="1"/>
    <col min="1792" max="1792" width="11.85546875" style="35" bestFit="1" customWidth="1"/>
    <col min="1793" max="1793" width="11.7109375" style="35" bestFit="1" customWidth="1"/>
    <col min="1794" max="1795" width="11.85546875" style="35" bestFit="1" customWidth="1"/>
    <col min="1796" max="1796" width="11.5703125" style="35" bestFit="1" customWidth="1"/>
    <col min="1797" max="1798" width="11" style="35" customWidth="1"/>
    <col min="1799" max="2037" width="9.140625" style="35"/>
    <col min="2038" max="2038" width="0" style="35" hidden="1" customWidth="1"/>
    <col min="2039" max="2039" width="6.7109375" style="35" customWidth="1"/>
    <col min="2040" max="2040" width="14.28515625" style="35" customWidth="1"/>
    <col min="2041" max="2041" width="58.140625" style="35" customWidth="1"/>
    <col min="2042" max="2042" width="13" style="35" bestFit="1" customWidth="1"/>
    <col min="2043" max="2043" width="11.7109375" style="35" bestFit="1" customWidth="1"/>
    <col min="2044" max="2044" width="11.85546875" style="35" bestFit="1" customWidth="1"/>
    <col min="2045" max="2047" width="11.7109375" style="35" bestFit="1" customWidth="1"/>
    <col min="2048" max="2048" width="11.85546875" style="35" bestFit="1" customWidth="1"/>
    <col min="2049" max="2049" width="11.7109375" style="35" bestFit="1" customWidth="1"/>
    <col min="2050" max="2051" width="11.85546875" style="35" bestFit="1" customWidth="1"/>
    <col min="2052" max="2052" width="11.5703125" style="35" bestFit="1" customWidth="1"/>
    <col min="2053" max="2054" width="11" style="35" customWidth="1"/>
    <col min="2055" max="2293" width="9.140625" style="35"/>
    <col min="2294" max="2294" width="0" style="35" hidden="1" customWidth="1"/>
    <col min="2295" max="2295" width="6.7109375" style="35" customWidth="1"/>
    <col min="2296" max="2296" width="14.28515625" style="35" customWidth="1"/>
    <col min="2297" max="2297" width="58.140625" style="35" customWidth="1"/>
    <col min="2298" max="2298" width="13" style="35" bestFit="1" customWidth="1"/>
    <col min="2299" max="2299" width="11.7109375" style="35" bestFit="1" customWidth="1"/>
    <col min="2300" max="2300" width="11.85546875" style="35" bestFit="1" customWidth="1"/>
    <col min="2301" max="2303" width="11.7109375" style="35" bestFit="1" customWidth="1"/>
    <col min="2304" max="2304" width="11.85546875" style="35" bestFit="1" customWidth="1"/>
    <col min="2305" max="2305" width="11.7109375" style="35" bestFit="1" customWidth="1"/>
    <col min="2306" max="2307" width="11.85546875" style="35" bestFit="1" customWidth="1"/>
    <col min="2308" max="2308" width="11.5703125" style="35" bestFit="1" customWidth="1"/>
    <col min="2309" max="2310" width="11" style="35" customWidth="1"/>
    <col min="2311" max="2549" width="9.140625" style="35"/>
    <col min="2550" max="2550" width="0" style="35" hidden="1" customWidth="1"/>
    <col min="2551" max="2551" width="6.7109375" style="35" customWidth="1"/>
    <col min="2552" max="2552" width="14.28515625" style="35" customWidth="1"/>
    <col min="2553" max="2553" width="58.140625" style="35" customWidth="1"/>
    <col min="2554" max="2554" width="13" style="35" bestFit="1" customWidth="1"/>
    <col min="2555" max="2555" width="11.7109375" style="35" bestFit="1" customWidth="1"/>
    <col min="2556" max="2556" width="11.85546875" style="35" bestFit="1" customWidth="1"/>
    <col min="2557" max="2559" width="11.7109375" style="35" bestFit="1" customWidth="1"/>
    <col min="2560" max="2560" width="11.85546875" style="35" bestFit="1" customWidth="1"/>
    <col min="2561" max="2561" width="11.7109375" style="35" bestFit="1" customWidth="1"/>
    <col min="2562" max="2563" width="11.85546875" style="35" bestFit="1" customWidth="1"/>
    <col min="2564" max="2564" width="11.5703125" style="35" bestFit="1" customWidth="1"/>
    <col min="2565" max="2566" width="11" style="35" customWidth="1"/>
    <col min="2567" max="2805" width="9.140625" style="35"/>
    <col min="2806" max="2806" width="0" style="35" hidden="1" customWidth="1"/>
    <col min="2807" max="2807" width="6.7109375" style="35" customWidth="1"/>
    <col min="2808" max="2808" width="14.28515625" style="35" customWidth="1"/>
    <col min="2809" max="2809" width="58.140625" style="35" customWidth="1"/>
    <col min="2810" max="2810" width="13" style="35" bestFit="1" customWidth="1"/>
    <col min="2811" max="2811" width="11.7109375" style="35" bestFit="1" customWidth="1"/>
    <col min="2812" max="2812" width="11.85546875" style="35" bestFit="1" customWidth="1"/>
    <col min="2813" max="2815" width="11.7109375" style="35" bestFit="1" customWidth="1"/>
    <col min="2816" max="2816" width="11.85546875" style="35" bestFit="1" customWidth="1"/>
    <col min="2817" max="2817" width="11.7109375" style="35" bestFit="1" customWidth="1"/>
    <col min="2818" max="2819" width="11.85546875" style="35" bestFit="1" customWidth="1"/>
    <col min="2820" max="2820" width="11.5703125" style="35" bestFit="1" customWidth="1"/>
    <col min="2821" max="2822" width="11" style="35" customWidth="1"/>
    <col min="2823" max="3061" width="9.140625" style="35"/>
    <col min="3062" max="3062" width="0" style="35" hidden="1" customWidth="1"/>
    <col min="3063" max="3063" width="6.7109375" style="35" customWidth="1"/>
    <col min="3064" max="3064" width="14.28515625" style="35" customWidth="1"/>
    <col min="3065" max="3065" width="58.140625" style="35" customWidth="1"/>
    <col min="3066" max="3066" width="13" style="35" bestFit="1" customWidth="1"/>
    <col min="3067" max="3067" width="11.7109375" style="35" bestFit="1" customWidth="1"/>
    <col min="3068" max="3068" width="11.85546875" style="35" bestFit="1" customWidth="1"/>
    <col min="3069" max="3071" width="11.7109375" style="35" bestFit="1" customWidth="1"/>
    <col min="3072" max="3072" width="11.85546875" style="35" bestFit="1" customWidth="1"/>
    <col min="3073" max="3073" width="11.7109375" style="35" bestFit="1" customWidth="1"/>
    <col min="3074" max="3075" width="11.85546875" style="35" bestFit="1" customWidth="1"/>
    <col min="3076" max="3076" width="11.5703125" style="35" bestFit="1" customWidth="1"/>
    <col min="3077" max="3078" width="11" style="35" customWidth="1"/>
    <col min="3079" max="3317" width="9.140625" style="35"/>
    <col min="3318" max="3318" width="0" style="35" hidden="1" customWidth="1"/>
    <col min="3319" max="3319" width="6.7109375" style="35" customWidth="1"/>
    <col min="3320" max="3320" width="14.28515625" style="35" customWidth="1"/>
    <col min="3321" max="3321" width="58.140625" style="35" customWidth="1"/>
    <col min="3322" max="3322" width="13" style="35" bestFit="1" customWidth="1"/>
    <col min="3323" max="3323" width="11.7109375" style="35" bestFit="1" customWidth="1"/>
    <col min="3324" max="3324" width="11.85546875" style="35" bestFit="1" customWidth="1"/>
    <col min="3325" max="3327" width="11.7109375" style="35" bestFit="1" customWidth="1"/>
    <col min="3328" max="3328" width="11.85546875" style="35" bestFit="1" customWidth="1"/>
    <col min="3329" max="3329" width="11.7109375" style="35" bestFit="1" customWidth="1"/>
    <col min="3330" max="3331" width="11.85546875" style="35" bestFit="1" customWidth="1"/>
    <col min="3332" max="3332" width="11.5703125" style="35" bestFit="1" customWidth="1"/>
    <col min="3333" max="3334" width="11" style="35" customWidth="1"/>
    <col min="3335" max="3573" width="9.140625" style="35"/>
    <col min="3574" max="3574" width="0" style="35" hidden="1" customWidth="1"/>
    <col min="3575" max="3575" width="6.7109375" style="35" customWidth="1"/>
    <col min="3576" max="3576" width="14.28515625" style="35" customWidth="1"/>
    <col min="3577" max="3577" width="58.140625" style="35" customWidth="1"/>
    <col min="3578" max="3578" width="13" style="35" bestFit="1" customWidth="1"/>
    <col min="3579" max="3579" width="11.7109375" style="35" bestFit="1" customWidth="1"/>
    <col min="3580" max="3580" width="11.85546875" style="35" bestFit="1" customWidth="1"/>
    <col min="3581" max="3583" width="11.7109375" style="35" bestFit="1" customWidth="1"/>
    <col min="3584" max="3584" width="11.85546875" style="35" bestFit="1" customWidth="1"/>
    <col min="3585" max="3585" width="11.7109375" style="35" bestFit="1" customWidth="1"/>
    <col min="3586" max="3587" width="11.85546875" style="35" bestFit="1" customWidth="1"/>
    <col min="3588" max="3588" width="11.5703125" style="35" bestFit="1" customWidth="1"/>
    <col min="3589" max="3590" width="11" style="35" customWidth="1"/>
    <col min="3591" max="3829" width="9.140625" style="35"/>
    <col min="3830" max="3830" width="0" style="35" hidden="1" customWidth="1"/>
    <col min="3831" max="3831" width="6.7109375" style="35" customWidth="1"/>
    <col min="3832" max="3832" width="14.28515625" style="35" customWidth="1"/>
    <col min="3833" max="3833" width="58.140625" style="35" customWidth="1"/>
    <col min="3834" max="3834" width="13" style="35" bestFit="1" customWidth="1"/>
    <col min="3835" max="3835" width="11.7109375" style="35" bestFit="1" customWidth="1"/>
    <col min="3836" max="3836" width="11.85546875" style="35" bestFit="1" customWidth="1"/>
    <col min="3837" max="3839" width="11.7109375" style="35" bestFit="1" customWidth="1"/>
    <col min="3840" max="3840" width="11.85546875" style="35" bestFit="1" customWidth="1"/>
    <col min="3841" max="3841" width="11.7109375" style="35" bestFit="1" customWidth="1"/>
    <col min="3842" max="3843" width="11.85546875" style="35" bestFit="1" customWidth="1"/>
    <col min="3844" max="3844" width="11.5703125" style="35" bestFit="1" customWidth="1"/>
    <col min="3845" max="3846" width="11" style="35" customWidth="1"/>
    <col min="3847" max="4085" width="9.140625" style="35"/>
    <col min="4086" max="4086" width="0" style="35" hidden="1" customWidth="1"/>
    <col min="4087" max="4087" width="6.7109375" style="35" customWidth="1"/>
    <col min="4088" max="4088" width="14.28515625" style="35" customWidth="1"/>
    <col min="4089" max="4089" width="58.140625" style="35" customWidth="1"/>
    <col min="4090" max="4090" width="13" style="35" bestFit="1" customWidth="1"/>
    <col min="4091" max="4091" width="11.7109375" style="35" bestFit="1" customWidth="1"/>
    <col min="4092" max="4092" width="11.85546875" style="35" bestFit="1" customWidth="1"/>
    <col min="4093" max="4095" width="11.7109375" style="35" bestFit="1" customWidth="1"/>
    <col min="4096" max="4096" width="11.85546875" style="35" bestFit="1" customWidth="1"/>
    <col min="4097" max="4097" width="11.7109375" style="35" bestFit="1" customWidth="1"/>
    <col min="4098" max="4099" width="11.85546875" style="35" bestFit="1" customWidth="1"/>
    <col min="4100" max="4100" width="11.5703125" style="35" bestFit="1" customWidth="1"/>
    <col min="4101" max="4102" width="11" style="35" customWidth="1"/>
    <col min="4103" max="4341" width="9.140625" style="35"/>
    <col min="4342" max="4342" width="0" style="35" hidden="1" customWidth="1"/>
    <col min="4343" max="4343" width="6.7109375" style="35" customWidth="1"/>
    <col min="4344" max="4344" width="14.28515625" style="35" customWidth="1"/>
    <col min="4345" max="4345" width="58.140625" style="35" customWidth="1"/>
    <col min="4346" max="4346" width="13" style="35" bestFit="1" customWidth="1"/>
    <col min="4347" max="4347" width="11.7109375" style="35" bestFit="1" customWidth="1"/>
    <col min="4348" max="4348" width="11.85546875" style="35" bestFit="1" customWidth="1"/>
    <col min="4349" max="4351" width="11.7109375" style="35" bestFit="1" customWidth="1"/>
    <col min="4352" max="4352" width="11.85546875" style="35" bestFit="1" customWidth="1"/>
    <col min="4353" max="4353" width="11.7109375" style="35" bestFit="1" customWidth="1"/>
    <col min="4354" max="4355" width="11.85546875" style="35" bestFit="1" customWidth="1"/>
    <col min="4356" max="4356" width="11.5703125" style="35" bestFit="1" customWidth="1"/>
    <col min="4357" max="4358" width="11" style="35" customWidth="1"/>
    <col min="4359" max="4597" width="9.140625" style="35"/>
    <col min="4598" max="4598" width="0" style="35" hidden="1" customWidth="1"/>
    <col min="4599" max="4599" width="6.7109375" style="35" customWidth="1"/>
    <col min="4600" max="4600" width="14.28515625" style="35" customWidth="1"/>
    <col min="4601" max="4601" width="58.140625" style="35" customWidth="1"/>
    <col min="4602" max="4602" width="13" style="35" bestFit="1" customWidth="1"/>
    <col min="4603" max="4603" width="11.7109375" style="35" bestFit="1" customWidth="1"/>
    <col min="4604" max="4604" width="11.85546875" style="35" bestFit="1" customWidth="1"/>
    <col min="4605" max="4607" width="11.7109375" style="35" bestFit="1" customWidth="1"/>
    <col min="4608" max="4608" width="11.85546875" style="35" bestFit="1" customWidth="1"/>
    <col min="4609" max="4609" width="11.7109375" style="35" bestFit="1" customWidth="1"/>
    <col min="4610" max="4611" width="11.85546875" style="35" bestFit="1" customWidth="1"/>
    <col min="4612" max="4612" width="11.5703125" style="35" bestFit="1" customWidth="1"/>
    <col min="4613" max="4614" width="11" style="35" customWidth="1"/>
    <col min="4615" max="4853" width="9.140625" style="35"/>
    <col min="4854" max="4854" width="0" style="35" hidden="1" customWidth="1"/>
    <col min="4855" max="4855" width="6.7109375" style="35" customWidth="1"/>
    <col min="4856" max="4856" width="14.28515625" style="35" customWidth="1"/>
    <col min="4857" max="4857" width="58.140625" style="35" customWidth="1"/>
    <col min="4858" max="4858" width="13" style="35" bestFit="1" customWidth="1"/>
    <col min="4859" max="4859" width="11.7109375" style="35" bestFit="1" customWidth="1"/>
    <col min="4860" max="4860" width="11.85546875" style="35" bestFit="1" customWidth="1"/>
    <col min="4861" max="4863" width="11.7109375" style="35" bestFit="1" customWidth="1"/>
    <col min="4864" max="4864" width="11.85546875" style="35" bestFit="1" customWidth="1"/>
    <col min="4865" max="4865" width="11.7109375" style="35" bestFit="1" customWidth="1"/>
    <col min="4866" max="4867" width="11.85546875" style="35" bestFit="1" customWidth="1"/>
    <col min="4868" max="4868" width="11.5703125" style="35" bestFit="1" customWidth="1"/>
    <col min="4869" max="4870" width="11" style="35" customWidth="1"/>
    <col min="4871" max="5109" width="9.140625" style="35"/>
    <col min="5110" max="5110" width="0" style="35" hidden="1" customWidth="1"/>
    <col min="5111" max="5111" width="6.7109375" style="35" customWidth="1"/>
    <col min="5112" max="5112" width="14.28515625" style="35" customWidth="1"/>
    <col min="5113" max="5113" width="58.140625" style="35" customWidth="1"/>
    <col min="5114" max="5114" width="13" style="35" bestFit="1" customWidth="1"/>
    <col min="5115" max="5115" width="11.7109375" style="35" bestFit="1" customWidth="1"/>
    <col min="5116" max="5116" width="11.85546875" style="35" bestFit="1" customWidth="1"/>
    <col min="5117" max="5119" width="11.7109375" style="35" bestFit="1" customWidth="1"/>
    <col min="5120" max="5120" width="11.85546875" style="35" bestFit="1" customWidth="1"/>
    <col min="5121" max="5121" width="11.7109375" style="35" bestFit="1" customWidth="1"/>
    <col min="5122" max="5123" width="11.85546875" style="35" bestFit="1" customWidth="1"/>
    <col min="5124" max="5124" width="11.5703125" style="35" bestFit="1" customWidth="1"/>
    <col min="5125" max="5126" width="11" style="35" customWidth="1"/>
    <col min="5127" max="5365" width="9.140625" style="35"/>
    <col min="5366" max="5366" width="0" style="35" hidden="1" customWidth="1"/>
    <col min="5367" max="5367" width="6.7109375" style="35" customWidth="1"/>
    <col min="5368" max="5368" width="14.28515625" style="35" customWidth="1"/>
    <col min="5369" max="5369" width="58.140625" style="35" customWidth="1"/>
    <col min="5370" max="5370" width="13" style="35" bestFit="1" customWidth="1"/>
    <col min="5371" max="5371" width="11.7109375" style="35" bestFit="1" customWidth="1"/>
    <col min="5372" max="5372" width="11.85546875" style="35" bestFit="1" customWidth="1"/>
    <col min="5373" max="5375" width="11.7109375" style="35" bestFit="1" customWidth="1"/>
    <col min="5376" max="5376" width="11.85546875" style="35" bestFit="1" customWidth="1"/>
    <col min="5377" max="5377" width="11.7109375" style="35" bestFit="1" customWidth="1"/>
    <col min="5378" max="5379" width="11.85546875" style="35" bestFit="1" customWidth="1"/>
    <col min="5380" max="5380" width="11.5703125" style="35" bestFit="1" customWidth="1"/>
    <col min="5381" max="5382" width="11" style="35" customWidth="1"/>
    <col min="5383" max="5621" width="9.140625" style="35"/>
    <col min="5622" max="5622" width="0" style="35" hidden="1" customWidth="1"/>
    <col min="5623" max="5623" width="6.7109375" style="35" customWidth="1"/>
    <col min="5624" max="5624" width="14.28515625" style="35" customWidth="1"/>
    <col min="5625" max="5625" width="58.140625" style="35" customWidth="1"/>
    <col min="5626" max="5626" width="13" style="35" bestFit="1" customWidth="1"/>
    <col min="5627" max="5627" width="11.7109375" style="35" bestFit="1" customWidth="1"/>
    <col min="5628" max="5628" width="11.85546875" style="35" bestFit="1" customWidth="1"/>
    <col min="5629" max="5631" width="11.7109375" style="35" bestFit="1" customWidth="1"/>
    <col min="5632" max="5632" width="11.85546875" style="35" bestFit="1" customWidth="1"/>
    <col min="5633" max="5633" width="11.7109375" style="35" bestFit="1" customWidth="1"/>
    <col min="5634" max="5635" width="11.85546875" style="35" bestFit="1" customWidth="1"/>
    <col min="5636" max="5636" width="11.5703125" style="35" bestFit="1" customWidth="1"/>
    <col min="5637" max="5638" width="11" style="35" customWidth="1"/>
    <col min="5639" max="5877" width="9.140625" style="35"/>
    <col min="5878" max="5878" width="0" style="35" hidden="1" customWidth="1"/>
    <col min="5879" max="5879" width="6.7109375" style="35" customWidth="1"/>
    <col min="5880" max="5880" width="14.28515625" style="35" customWidth="1"/>
    <col min="5881" max="5881" width="58.140625" style="35" customWidth="1"/>
    <col min="5882" max="5882" width="13" style="35" bestFit="1" customWidth="1"/>
    <col min="5883" max="5883" width="11.7109375" style="35" bestFit="1" customWidth="1"/>
    <col min="5884" max="5884" width="11.85546875" style="35" bestFit="1" customWidth="1"/>
    <col min="5885" max="5887" width="11.7109375" style="35" bestFit="1" customWidth="1"/>
    <col min="5888" max="5888" width="11.85546875" style="35" bestFit="1" customWidth="1"/>
    <col min="5889" max="5889" width="11.7109375" style="35" bestFit="1" customWidth="1"/>
    <col min="5890" max="5891" width="11.85546875" style="35" bestFit="1" customWidth="1"/>
    <col min="5892" max="5892" width="11.5703125" style="35" bestFit="1" customWidth="1"/>
    <col min="5893" max="5894" width="11" style="35" customWidth="1"/>
    <col min="5895" max="6133" width="9.140625" style="35"/>
    <col min="6134" max="6134" width="0" style="35" hidden="1" customWidth="1"/>
    <col min="6135" max="6135" width="6.7109375" style="35" customWidth="1"/>
    <col min="6136" max="6136" width="14.28515625" style="35" customWidth="1"/>
    <col min="6137" max="6137" width="58.140625" style="35" customWidth="1"/>
    <col min="6138" max="6138" width="13" style="35" bestFit="1" customWidth="1"/>
    <col min="6139" max="6139" width="11.7109375" style="35" bestFit="1" customWidth="1"/>
    <col min="6140" max="6140" width="11.85546875" style="35" bestFit="1" customWidth="1"/>
    <col min="6141" max="6143" width="11.7109375" style="35" bestFit="1" customWidth="1"/>
    <col min="6144" max="6144" width="11.85546875" style="35" bestFit="1" customWidth="1"/>
    <col min="6145" max="6145" width="11.7109375" style="35" bestFit="1" customWidth="1"/>
    <col min="6146" max="6147" width="11.85546875" style="35" bestFit="1" customWidth="1"/>
    <col min="6148" max="6148" width="11.5703125" style="35" bestFit="1" customWidth="1"/>
    <col min="6149" max="6150" width="11" style="35" customWidth="1"/>
    <col min="6151" max="6389" width="9.140625" style="35"/>
    <col min="6390" max="6390" width="0" style="35" hidden="1" customWidth="1"/>
    <col min="6391" max="6391" width="6.7109375" style="35" customWidth="1"/>
    <col min="6392" max="6392" width="14.28515625" style="35" customWidth="1"/>
    <col min="6393" max="6393" width="58.140625" style="35" customWidth="1"/>
    <col min="6394" max="6394" width="13" style="35" bestFit="1" customWidth="1"/>
    <col min="6395" max="6395" width="11.7109375" style="35" bestFit="1" customWidth="1"/>
    <col min="6396" max="6396" width="11.85546875" style="35" bestFit="1" customWidth="1"/>
    <col min="6397" max="6399" width="11.7109375" style="35" bestFit="1" customWidth="1"/>
    <col min="6400" max="6400" width="11.85546875" style="35" bestFit="1" customWidth="1"/>
    <col min="6401" max="6401" width="11.7109375" style="35" bestFit="1" customWidth="1"/>
    <col min="6402" max="6403" width="11.85546875" style="35" bestFit="1" customWidth="1"/>
    <col min="6404" max="6404" width="11.5703125" style="35" bestFit="1" customWidth="1"/>
    <col min="6405" max="6406" width="11" style="35" customWidth="1"/>
    <col min="6407" max="6645" width="9.140625" style="35"/>
    <col min="6646" max="6646" width="0" style="35" hidden="1" customWidth="1"/>
    <col min="6647" max="6647" width="6.7109375" style="35" customWidth="1"/>
    <col min="6648" max="6648" width="14.28515625" style="35" customWidth="1"/>
    <col min="6649" max="6649" width="58.140625" style="35" customWidth="1"/>
    <col min="6650" max="6650" width="13" style="35" bestFit="1" customWidth="1"/>
    <col min="6651" max="6651" width="11.7109375" style="35" bestFit="1" customWidth="1"/>
    <col min="6652" max="6652" width="11.85546875" style="35" bestFit="1" customWidth="1"/>
    <col min="6653" max="6655" width="11.7109375" style="35" bestFit="1" customWidth="1"/>
    <col min="6656" max="6656" width="11.85546875" style="35" bestFit="1" customWidth="1"/>
    <col min="6657" max="6657" width="11.7109375" style="35" bestFit="1" customWidth="1"/>
    <col min="6658" max="6659" width="11.85546875" style="35" bestFit="1" customWidth="1"/>
    <col min="6660" max="6660" width="11.5703125" style="35" bestFit="1" customWidth="1"/>
    <col min="6661" max="6662" width="11" style="35" customWidth="1"/>
    <col min="6663" max="6901" width="9.140625" style="35"/>
    <col min="6902" max="6902" width="0" style="35" hidden="1" customWidth="1"/>
    <col min="6903" max="6903" width="6.7109375" style="35" customWidth="1"/>
    <col min="6904" max="6904" width="14.28515625" style="35" customWidth="1"/>
    <col min="6905" max="6905" width="58.140625" style="35" customWidth="1"/>
    <col min="6906" max="6906" width="13" style="35" bestFit="1" customWidth="1"/>
    <col min="6907" max="6907" width="11.7109375" style="35" bestFit="1" customWidth="1"/>
    <col min="6908" max="6908" width="11.85546875" style="35" bestFit="1" customWidth="1"/>
    <col min="6909" max="6911" width="11.7109375" style="35" bestFit="1" customWidth="1"/>
    <col min="6912" max="6912" width="11.85546875" style="35" bestFit="1" customWidth="1"/>
    <col min="6913" max="6913" width="11.7109375" style="35" bestFit="1" customWidth="1"/>
    <col min="6914" max="6915" width="11.85546875" style="35" bestFit="1" customWidth="1"/>
    <col min="6916" max="6916" width="11.5703125" style="35" bestFit="1" customWidth="1"/>
    <col min="6917" max="6918" width="11" style="35" customWidth="1"/>
    <col min="6919" max="7157" width="9.140625" style="35"/>
    <col min="7158" max="7158" width="0" style="35" hidden="1" customWidth="1"/>
    <col min="7159" max="7159" width="6.7109375" style="35" customWidth="1"/>
    <col min="7160" max="7160" width="14.28515625" style="35" customWidth="1"/>
    <col min="7161" max="7161" width="58.140625" style="35" customWidth="1"/>
    <col min="7162" max="7162" width="13" style="35" bestFit="1" customWidth="1"/>
    <col min="7163" max="7163" width="11.7109375" style="35" bestFit="1" customWidth="1"/>
    <col min="7164" max="7164" width="11.85546875" style="35" bestFit="1" customWidth="1"/>
    <col min="7165" max="7167" width="11.7109375" style="35" bestFit="1" customWidth="1"/>
    <col min="7168" max="7168" width="11.85546875" style="35" bestFit="1" customWidth="1"/>
    <col min="7169" max="7169" width="11.7109375" style="35" bestFit="1" customWidth="1"/>
    <col min="7170" max="7171" width="11.85546875" style="35" bestFit="1" customWidth="1"/>
    <col min="7172" max="7172" width="11.5703125" style="35" bestFit="1" customWidth="1"/>
    <col min="7173" max="7174" width="11" style="35" customWidth="1"/>
    <col min="7175" max="7413" width="9.140625" style="35"/>
    <col min="7414" max="7414" width="0" style="35" hidden="1" customWidth="1"/>
    <col min="7415" max="7415" width="6.7109375" style="35" customWidth="1"/>
    <col min="7416" max="7416" width="14.28515625" style="35" customWidth="1"/>
    <col min="7417" max="7417" width="58.140625" style="35" customWidth="1"/>
    <col min="7418" max="7418" width="13" style="35" bestFit="1" customWidth="1"/>
    <col min="7419" max="7419" width="11.7109375" style="35" bestFit="1" customWidth="1"/>
    <col min="7420" max="7420" width="11.85546875" style="35" bestFit="1" customWidth="1"/>
    <col min="7421" max="7423" width="11.7109375" style="35" bestFit="1" customWidth="1"/>
    <col min="7424" max="7424" width="11.85546875" style="35" bestFit="1" customWidth="1"/>
    <col min="7425" max="7425" width="11.7109375" style="35" bestFit="1" customWidth="1"/>
    <col min="7426" max="7427" width="11.85546875" style="35" bestFit="1" customWidth="1"/>
    <col min="7428" max="7428" width="11.5703125" style="35" bestFit="1" customWidth="1"/>
    <col min="7429" max="7430" width="11" style="35" customWidth="1"/>
    <col min="7431" max="7669" width="9.140625" style="35"/>
    <col min="7670" max="7670" width="0" style="35" hidden="1" customWidth="1"/>
    <col min="7671" max="7671" width="6.7109375" style="35" customWidth="1"/>
    <col min="7672" max="7672" width="14.28515625" style="35" customWidth="1"/>
    <col min="7673" max="7673" width="58.140625" style="35" customWidth="1"/>
    <col min="7674" max="7674" width="13" style="35" bestFit="1" customWidth="1"/>
    <col min="7675" max="7675" width="11.7109375" style="35" bestFit="1" customWidth="1"/>
    <col min="7676" max="7676" width="11.85546875" style="35" bestFit="1" customWidth="1"/>
    <col min="7677" max="7679" width="11.7109375" style="35" bestFit="1" customWidth="1"/>
    <col min="7680" max="7680" width="11.85546875" style="35" bestFit="1" customWidth="1"/>
    <col min="7681" max="7681" width="11.7109375" style="35" bestFit="1" customWidth="1"/>
    <col min="7682" max="7683" width="11.85546875" style="35" bestFit="1" customWidth="1"/>
    <col min="7684" max="7684" width="11.5703125" style="35" bestFit="1" customWidth="1"/>
    <col min="7685" max="7686" width="11" style="35" customWidth="1"/>
    <col min="7687" max="7925" width="9.140625" style="35"/>
    <col min="7926" max="7926" width="0" style="35" hidden="1" customWidth="1"/>
    <col min="7927" max="7927" width="6.7109375" style="35" customWidth="1"/>
    <col min="7928" max="7928" width="14.28515625" style="35" customWidth="1"/>
    <col min="7929" max="7929" width="58.140625" style="35" customWidth="1"/>
    <col min="7930" max="7930" width="13" style="35" bestFit="1" customWidth="1"/>
    <col min="7931" max="7931" width="11.7109375" style="35" bestFit="1" customWidth="1"/>
    <col min="7932" max="7932" width="11.85546875" style="35" bestFit="1" customWidth="1"/>
    <col min="7933" max="7935" width="11.7109375" style="35" bestFit="1" customWidth="1"/>
    <col min="7936" max="7936" width="11.85546875" style="35" bestFit="1" customWidth="1"/>
    <col min="7937" max="7937" width="11.7109375" style="35" bestFit="1" customWidth="1"/>
    <col min="7938" max="7939" width="11.85546875" style="35" bestFit="1" customWidth="1"/>
    <col min="7940" max="7940" width="11.5703125" style="35" bestFit="1" customWidth="1"/>
    <col min="7941" max="7942" width="11" style="35" customWidth="1"/>
    <col min="7943" max="8181" width="9.140625" style="35"/>
    <col min="8182" max="8182" width="0" style="35" hidden="1" customWidth="1"/>
    <col min="8183" max="8183" width="6.7109375" style="35" customWidth="1"/>
    <col min="8184" max="8184" width="14.28515625" style="35" customWidth="1"/>
    <col min="8185" max="8185" width="58.140625" style="35" customWidth="1"/>
    <col min="8186" max="8186" width="13" style="35" bestFit="1" customWidth="1"/>
    <col min="8187" max="8187" width="11.7109375" style="35" bestFit="1" customWidth="1"/>
    <col min="8188" max="8188" width="11.85546875" style="35" bestFit="1" customWidth="1"/>
    <col min="8189" max="8191" width="11.7109375" style="35" bestFit="1" customWidth="1"/>
    <col min="8192" max="8192" width="11.85546875" style="35" bestFit="1" customWidth="1"/>
    <col min="8193" max="8193" width="11.7109375" style="35" bestFit="1" customWidth="1"/>
    <col min="8194" max="8195" width="11.85546875" style="35" bestFit="1" customWidth="1"/>
    <col min="8196" max="8196" width="11.5703125" style="35" bestFit="1" customWidth="1"/>
    <col min="8197" max="8198" width="11" style="35" customWidth="1"/>
    <col min="8199" max="8437" width="9.140625" style="35"/>
    <col min="8438" max="8438" width="0" style="35" hidden="1" customWidth="1"/>
    <col min="8439" max="8439" width="6.7109375" style="35" customWidth="1"/>
    <col min="8440" max="8440" width="14.28515625" style="35" customWidth="1"/>
    <col min="8441" max="8441" width="58.140625" style="35" customWidth="1"/>
    <col min="8442" max="8442" width="13" style="35" bestFit="1" customWidth="1"/>
    <col min="8443" max="8443" width="11.7109375" style="35" bestFit="1" customWidth="1"/>
    <col min="8444" max="8444" width="11.85546875" style="35" bestFit="1" customWidth="1"/>
    <col min="8445" max="8447" width="11.7109375" style="35" bestFit="1" customWidth="1"/>
    <col min="8448" max="8448" width="11.85546875" style="35" bestFit="1" customWidth="1"/>
    <col min="8449" max="8449" width="11.7109375" style="35" bestFit="1" customWidth="1"/>
    <col min="8450" max="8451" width="11.85546875" style="35" bestFit="1" customWidth="1"/>
    <col min="8452" max="8452" width="11.5703125" style="35" bestFit="1" customWidth="1"/>
    <col min="8453" max="8454" width="11" style="35" customWidth="1"/>
    <col min="8455" max="8693" width="9.140625" style="35"/>
    <col min="8694" max="8694" width="0" style="35" hidden="1" customWidth="1"/>
    <col min="8695" max="8695" width="6.7109375" style="35" customWidth="1"/>
    <col min="8696" max="8696" width="14.28515625" style="35" customWidth="1"/>
    <col min="8697" max="8697" width="58.140625" style="35" customWidth="1"/>
    <col min="8698" max="8698" width="13" style="35" bestFit="1" customWidth="1"/>
    <col min="8699" max="8699" width="11.7109375" style="35" bestFit="1" customWidth="1"/>
    <col min="8700" max="8700" width="11.85546875" style="35" bestFit="1" customWidth="1"/>
    <col min="8701" max="8703" width="11.7109375" style="35" bestFit="1" customWidth="1"/>
    <col min="8704" max="8704" width="11.85546875" style="35" bestFit="1" customWidth="1"/>
    <col min="8705" max="8705" width="11.7109375" style="35" bestFit="1" customWidth="1"/>
    <col min="8706" max="8707" width="11.85546875" style="35" bestFit="1" customWidth="1"/>
    <col min="8708" max="8708" width="11.5703125" style="35" bestFit="1" customWidth="1"/>
    <col min="8709" max="8710" width="11" style="35" customWidth="1"/>
    <col min="8711" max="8949" width="9.140625" style="35"/>
    <col min="8950" max="8950" width="0" style="35" hidden="1" customWidth="1"/>
    <col min="8951" max="8951" width="6.7109375" style="35" customWidth="1"/>
    <col min="8952" max="8952" width="14.28515625" style="35" customWidth="1"/>
    <col min="8953" max="8953" width="58.140625" style="35" customWidth="1"/>
    <col min="8954" max="8954" width="13" style="35" bestFit="1" customWidth="1"/>
    <col min="8955" max="8955" width="11.7109375" style="35" bestFit="1" customWidth="1"/>
    <col min="8956" max="8956" width="11.85546875" style="35" bestFit="1" customWidth="1"/>
    <col min="8957" max="8959" width="11.7109375" style="35" bestFit="1" customWidth="1"/>
    <col min="8960" max="8960" width="11.85546875" style="35" bestFit="1" customWidth="1"/>
    <col min="8961" max="8961" width="11.7109375" style="35" bestFit="1" customWidth="1"/>
    <col min="8962" max="8963" width="11.85546875" style="35" bestFit="1" customWidth="1"/>
    <col min="8964" max="8964" width="11.5703125" style="35" bestFit="1" customWidth="1"/>
    <col min="8965" max="8966" width="11" style="35" customWidth="1"/>
    <col min="8967" max="9205" width="9.140625" style="35"/>
    <col min="9206" max="9206" width="0" style="35" hidden="1" customWidth="1"/>
    <col min="9207" max="9207" width="6.7109375" style="35" customWidth="1"/>
    <col min="9208" max="9208" width="14.28515625" style="35" customWidth="1"/>
    <col min="9209" max="9209" width="58.140625" style="35" customWidth="1"/>
    <col min="9210" max="9210" width="13" style="35" bestFit="1" customWidth="1"/>
    <col min="9211" max="9211" width="11.7109375" style="35" bestFit="1" customWidth="1"/>
    <col min="9212" max="9212" width="11.85546875" style="35" bestFit="1" customWidth="1"/>
    <col min="9213" max="9215" width="11.7109375" style="35" bestFit="1" customWidth="1"/>
    <col min="9216" max="9216" width="11.85546875" style="35" bestFit="1" customWidth="1"/>
    <col min="9217" max="9217" width="11.7109375" style="35" bestFit="1" customWidth="1"/>
    <col min="9218" max="9219" width="11.85546875" style="35" bestFit="1" customWidth="1"/>
    <col min="9220" max="9220" width="11.5703125" style="35" bestFit="1" customWidth="1"/>
    <col min="9221" max="9222" width="11" style="35" customWidth="1"/>
    <col min="9223" max="9461" width="9.140625" style="35"/>
    <col min="9462" max="9462" width="0" style="35" hidden="1" customWidth="1"/>
    <col min="9463" max="9463" width="6.7109375" style="35" customWidth="1"/>
    <col min="9464" max="9464" width="14.28515625" style="35" customWidth="1"/>
    <col min="9465" max="9465" width="58.140625" style="35" customWidth="1"/>
    <col min="9466" max="9466" width="13" style="35" bestFit="1" customWidth="1"/>
    <col min="9467" max="9467" width="11.7109375" style="35" bestFit="1" customWidth="1"/>
    <col min="9468" max="9468" width="11.85546875" style="35" bestFit="1" customWidth="1"/>
    <col min="9469" max="9471" width="11.7109375" style="35" bestFit="1" customWidth="1"/>
    <col min="9472" max="9472" width="11.85546875" style="35" bestFit="1" customWidth="1"/>
    <col min="9473" max="9473" width="11.7109375" style="35" bestFit="1" customWidth="1"/>
    <col min="9474" max="9475" width="11.85546875" style="35" bestFit="1" customWidth="1"/>
    <col min="9476" max="9476" width="11.5703125" style="35" bestFit="1" customWidth="1"/>
    <col min="9477" max="9478" width="11" style="35" customWidth="1"/>
    <col min="9479" max="9717" width="9.140625" style="35"/>
    <col min="9718" max="9718" width="0" style="35" hidden="1" customWidth="1"/>
    <col min="9719" max="9719" width="6.7109375" style="35" customWidth="1"/>
    <col min="9720" max="9720" width="14.28515625" style="35" customWidth="1"/>
    <col min="9721" max="9721" width="58.140625" style="35" customWidth="1"/>
    <col min="9722" max="9722" width="13" style="35" bestFit="1" customWidth="1"/>
    <col min="9723" max="9723" width="11.7109375" style="35" bestFit="1" customWidth="1"/>
    <col min="9724" max="9724" width="11.85546875" style="35" bestFit="1" customWidth="1"/>
    <col min="9725" max="9727" width="11.7109375" style="35" bestFit="1" customWidth="1"/>
    <col min="9728" max="9728" width="11.85546875" style="35" bestFit="1" customWidth="1"/>
    <col min="9729" max="9729" width="11.7109375" style="35" bestFit="1" customWidth="1"/>
    <col min="9730" max="9731" width="11.85546875" style="35" bestFit="1" customWidth="1"/>
    <col min="9732" max="9732" width="11.5703125" style="35" bestFit="1" customWidth="1"/>
    <col min="9733" max="9734" width="11" style="35" customWidth="1"/>
    <col min="9735" max="9973" width="9.140625" style="35"/>
    <col min="9974" max="9974" width="0" style="35" hidden="1" customWidth="1"/>
    <col min="9975" max="9975" width="6.7109375" style="35" customWidth="1"/>
    <col min="9976" max="9976" width="14.28515625" style="35" customWidth="1"/>
    <col min="9977" max="9977" width="58.140625" style="35" customWidth="1"/>
    <col min="9978" max="9978" width="13" style="35" bestFit="1" customWidth="1"/>
    <col min="9979" max="9979" width="11.7109375" style="35" bestFit="1" customWidth="1"/>
    <col min="9980" max="9980" width="11.85546875" style="35" bestFit="1" customWidth="1"/>
    <col min="9981" max="9983" width="11.7109375" style="35" bestFit="1" customWidth="1"/>
    <col min="9984" max="9984" width="11.85546875" style="35" bestFit="1" customWidth="1"/>
    <col min="9985" max="9985" width="11.7109375" style="35" bestFit="1" customWidth="1"/>
    <col min="9986" max="9987" width="11.85546875" style="35" bestFit="1" customWidth="1"/>
    <col min="9988" max="9988" width="11.5703125" style="35" bestFit="1" customWidth="1"/>
    <col min="9989" max="9990" width="11" style="35" customWidth="1"/>
    <col min="9991" max="10229" width="9.140625" style="35"/>
    <col min="10230" max="10230" width="0" style="35" hidden="1" customWidth="1"/>
    <col min="10231" max="10231" width="6.7109375" style="35" customWidth="1"/>
    <col min="10232" max="10232" width="14.28515625" style="35" customWidth="1"/>
    <col min="10233" max="10233" width="58.140625" style="35" customWidth="1"/>
    <col min="10234" max="10234" width="13" style="35" bestFit="1" customWidth="1"/>
    <col min="10235" max="10235" width="11.7109375" style="35" bestFit="1" customWidth="1"/>
    <col min="10236" max="10236" width="11.85546875" style="35" bestFit="1" customWidth="1"/>
    <col min="10237" max="10239" width="11.7109375" style="35" bestFit="1" customWidth="1"/>
    <col min="10240" max="10240" width="11.85546875" style="35" bestFit="1" customWidth="1"/>
    <col min="10241" max="10241" width="11.7109375" style="35" bestFit="1" customWidth="1"/>
    <col min="10242" max="10243" width="11.85546875" style="35" bestFit="1" customWidth="1"/>
    <col min="10244" max="10244" width="11.5703125" style="35" bestFit="1" customWidth="1"/>
    <col min="10245" max="10246" width="11" style="35" customWidth="1"/>
    <col min="10247" max="10485" width="9.140625" style="35"/>
    <col min="10486" max="10486" width="0" style="35" hidden="1" customWidth="1"/>
    <col min="10487" max="10487" width="6.7109375" style="35" customWidth="1"/>
    <col min="10488" max="10488" width="14.28515625" style="35" customWidth="1"/>
    <col min="10489" max="10489" width="58.140625" style="35" customWidth="1"/>
    <col min="10490" max="10490" width="13" style="35" bestFit="1" customWidth="1"/>
    <col min="10491" max="10491" width="11.7109375" style="35" bestFit="1" customWidth="1"/>
    <col min="10492" max="10492" width="11.85546875" style="35" bestFit="1" customWidth="1"/>
    <col min="10493" max="10495" width="11.7109375" style="35" bestFit="1" customWidth="1"/>
    <col min="10496" max="10496" width="11.85546875" style="35" bestFit="1" customWidth="1"/>
    <col min="10497" max="10497" width="11.7109375" style="35" bestFit="1" customWidth="1"/>
    <col min="10498" max="10499" width="11.85546875" style="35" bestFit="1" customWidth="1"/>
    <col min="10500" max="10500" width="11.5703125" style="35" bestFit="1" customWidth="1"/>
    <col min="10501" max="10502" width="11" style="35" customWidth="1"/>
    <col min="10503" max="10741" width="9.140625" style="35"/>
    <col min="10742" max="10742" width="0" style="35" hidden="1" customWidth="1"/>
    <col min="10743" max="10743" width="6.7109375" style="35" customWidth="1"/>
    <col min="10744" max="10744" width="14.28515625" style="35" customWidth="1"/>
    <col min="10745" max="10745" width="58.140625" style="35" customWidth="1"/>
    <col min="10746" max="10746" width="13" style="35" bestFit="1" customWidth="1"/>
    <col min="10747" max="10747" width="11.7109375" style="35" bestFit="1" customWidth="1"/>
    <col min="10748" max="10748" width="11.85546875" style="35" bestFit="1" customWidth="1"/>
    <col min="10749" max="10751" width="11.7109375" style="35" bestFit="1" customWidth="1"/>
    <col min="10752" max="10752" width="11.85546875" style="35" bestFit="1" customWidth="1"/>
    <col min="10753" max="10753" width="11.7109375" style="35" bestFit="1" customWidth="1"/>
    <col min="10754" max="10755" width="11.85546875" style="35" bestFit="1" customWidth="1"/>
    <col min="10756" max="10756" width="11.5703125" style="35" bestFit="1" customWidth="1"/>
    <col min="10757" max="10758" width="11" style="35" customWidth="1"/>
    <col min="10759" max="10997" width="9.140625" style="35"/>
    <col min="10998" max="10998" width="0" style="35" hidden="1" customWidth="1"/>
    <col min="10999" max="10999" width="6.7109375" style="35" customWidth="1"/>
    <col min="11000" max="11000" width="14.28515625" style="35" customWidth="1"/>
    <col min="11001" max="11001" width="58.140625" style="35" customWidth="1"/>
    <col min="11002" max="11002" width="13" style="35" bestFit="1" customWidth="1"/>
    <col min="11003" max="11003" width="11.7109375" style="35" bestFit="1" customWidth="1"/>
    <col min="11004" max="11004" width="11.85546875" style="35" bestFit="1" customWidth="1"/>
    <col min="11005" max="11007" width="11.7109375" style="35" bestFit="1" customWidth="1"/>
    <col min="11008" max="11008" width="11.85546875" style="35" bestFit="1" customWidth="1"/>
    <col min="11009" max="11009" width="11.7109375" style="35" bestFit="1" customWidth="1"/>
    <col min="11010" max="11011" width="11.85546875" style="35" bestFit="1" customWidth="1"/>
    <col min="11012" max="11012" width="11.5703125" style="35" bestFit="1" customWidth="1"/>
    <col min="11013" max="11014" width="11" style="35" customWidth="1"/>
    <col min="11015" max="11253" width="9.140625" style="35"/>
    <col min="11254" max="11254" width="0" style="35" hidden="1" customWidth="1"/>
    <col min="11255" max="11255" width="6.7109375" style="35" customWidth="1"/>
    <col min="11256" max="11256" width="14.28515625" style="35" customWidth="1"/>
    <col min="11257" max="11257" width="58.140625" style="35" customWidth="1"/>
    <col min="11258" max="11258" width="13" style="35" bestFit="1" customWidth="1"/>
    <col min="11259" max="11259" width="11.7109375" style="35" bestFit="1" customWidth="1"/>
    <col min="11260" max="11260" width="11.85546875" style="35" bestFit="1" customWidth="1"/>
    <col min="11261" max="11263" width="11.7109375" style="35" bestFit="1" customWidth="1"/>
    <col min="11264" max="11264" width="11.85546875" style="35" bestFit="1" customWidth="1"/>
    <col min="11265" max="11265" width="11.7109375" style="35" bestFit="1" customWidth="1"/>
    <col min="11266" max="11267" width="11.85546875" style="35" bestFit="1" customWidth="1"/>
    <col min="11268" max="11268" width="11.5703125" style="35" bestFit="1" customWidth="1"/>
    <col min="11269" max="11270" width="11" style="35" customWidth="1"/>
    <col min="11271" max="11509" width="9.140625" style="35"/>
    <col min="11510" max="11510" width="0" style="35" hidden="1" customWidth="1"/>
    <col min="11511" max="11511" width="6.7109375" style="35" customWidth="1"/>
    <col min="11512" max="11512" width="14.28515625" style="35" customWidth="1"/>
    <col min="11513" max="11513" width="58.140625" style="35" customWidth="1"/>
    <col min="11514" max="11514" width="13" style="35" bestFit="1" customWidth="1"/>
    <col min="11515" max="11515" width="11.7109375" style="35" bestFit="1" customWidth="1"/>
    <col min="11516" max="11516" width="11.85546875" style="35" bestFit="1" customWidth="1"/>
    <col min="11517" max="11519" width="11.7109375" style="35" bestFit="1" customWidth="1"/>
    <col min="11520" max="11520" width="11.85546875" style="35" bestFit="1" customWidth="1"/>
    <col min="11521" max="11521" width="11.7109375" style="35" bestFit="1" customWidth="1"/>
    <col min="11522" max="11523" width="11.85546875" style="35" bestFit="1" customWidth="1"/>
    <col min="11524" max="11524" width="11.5703125" style="35" bestFit="1" customWidth="1"/>
    <col min="11525" max="11526" width="11" style="35" customWidth="1"/>
    <col min="11527" max="11765" width="9.140625" style="35"/>
    <col min="11766" max="11766" width="0" style="35" hidden="1" customWidth="1"/>
    <col min="11767" max="11767" width="6.7109375" style="35" customWidth="1"/>
    <col min="11768" max="11768" width="14.28515625" style="35" customWidth="1"/>
    <col min="11769" max="11769" width="58.140625" style="35" customWidth="1"/>
    <col min="11770" max="11770" width="13" style="35" bestFit="1" customWidth="1"/>
    <col min="11771" max="11771" width="11.7109375" style="35" bestFit="1" customWidth="1"/>
    <col min="11772" max="11772" width="11.85546875" style="35" bestFit="1" customWidth="1"/>
    <col min="11773" max="11775" width="11.7109375" style="35" bestFit="1" customWidth="1"/>
    <col min="11776" max="11776" width="11.85546875" style="35" bestFit="1" customWidth="1"/>
    <col min="11777" max="11777" width="11.7109375" style="35" bestFit="1" customWidth="1"/>
    <col min="11778" max="11779" width="11.85546875" style="35" bestFit="1" customWidth="1"/>
    <col min="11780" max="11780" width="11.5703125" style="35" bestFit="1" customWidth="1"/>
    <col min="11781" max="11782" width="11" style="35" customWidth="1"/>
    <col min="11783" max="12021" width="9.140625" style="35"/>
    <col min="12022" max="12022" width="0" style="35" hidden="1" customWidth="1"/>
    <col min="12023" max="12023" width="6.7109375" style="35" customWidth="1"/>
    <col min="12024" max="12024" width="14.28515625" style="35" customWidth="1"/>
    <col min="12025" max="12025" width="58.140625" style="35" customWidth="1"/>
    <col min="12026" max="12026" width="13" style="35" bestFit="1" customWidth="1"/>
    <col min="12027" max="12027" width="11.7109375" style="35" bestFit="1" customWidth="1"/>
    <col min="12028" max="12028" width="11.85546875" style="35" bestFit="1" customWidth="1"/>
    <col min="12029" max="12031" width="11.7109375" style="35" bestFit="1" customWidth="1"/>
    <col min="12032" max="12032" width="11.85546875" style="35" bestFit="1" customWidth="1"/>
    <col min="12033" max="12033" width="11.7109375" style="35" bestFit="1" customWidth="1"/>
    <col min="12034" max="12035" width="11.85546875" style="35" bestFit="1" customWidth="1"/>
    <col min="12036" max="12036" width="11.5703125" style="35" bestFit="1" customWidth="1"/>
    <col min="12037" max="12038" width="11" style="35" customWidth="1"/>
    <col min="12039" max="12277" width="9.140625" style="35"/>
    <col min="12278" max="12278" width="0" style="35" hidden="1" customWidth="1"/>
    <col min="12279" max="12279" width="6.7109375" style="35" customWidth="1"/>
    <col min="12280" max="12280" width="14.28515625" style="35" customWidth="1"/>
    <col min="12281" max="12281" width="58.140625" style="35" customWidth="1"/>
    <col min="12282" max="12282" width="13" style="35" bestFit="1" customWidth="1"/>
    <col min="12283" max="12283" width="11.7109375" style="35" bestFit="1" customWidth="1"/>
    <col min="12284" max="12284" width="11.85546875" style="35" bestFit="1" customWidth="1"/>
    <col min="12285" max="12287" width="11.7109375" style="35" bestFit="1" customWidth="1"/>
    <col min="12288" max="12288" width="11.85546875" style="35" bestFit="1" customWidth="1"/>
    <col min="12289" max="12289" width="11.7109375" style="35" bestFit="1" customWidth="1"/>
    <col min="12290" max="12291" width="11.85546875" style="35" bestFit="1" customWidth="1"/>
    <col min="12292" max="12292" width="11.5703125" style="35" bestFit="1" customWidth="1"/>
    <col min="12293" max="12294" width="11" style="35" customWidth="1"/>
    <col min="12295" max="12533" width="9.140625" style="35"/>
    <col min="12534" max="12534" width="0" style="35" hidden="1" customWidth="1"/>
    <col min="12535" max="12535" width="6.7109375" style="35" customWidth="1"/>
    <col min="12536" max="12536" width="14.28515625" style="35" customWidth="1"/>
    <col min="12537" max="12537" width="58.140625" style="35" customWidth="1"/>
    <col min="12538" max="12538" width="13" style="35" bestFit="1" customWidth="1"/>
    <col min="12539" max="12539" width="11.7109375" style="35" bestFit="1" customWidth="1"/>
    <col min="12540" max="12540" width="11.85546875" style="35" bestFit="1" customWidth="1"/>
    <col min="12541" max="12543" width="11.7109375" style="35" bestFit="1" customWidth="1"/>
    <col min="12544" max="12544" width="11.85546875" style="35" bestFit="1" customWidth="1"/>
    <col min="12545" max="12545" width="11.7109375" style="35" bestFit="1" customWidth="1"/>
    <col min="12546" max="12547" width="11.85546875" style="35" bestFit="1" customWidth="1"/>
    <col min="12548" max="12548" width="11.5703125" style="35" bestFit="1" customWidth="1"/>
    <col min="12549" max="12550" width="11" style="35" customWidth="1"/>
    <col min="12551" max="12789" width="9.140625" style="35"/>
    <col min="12790" max="12790" width="0" style="35" hidden="1" customWidth="1"/>
    <col min="12791" max="12791" width="6.7109375" style="35" customWidth="1"/>
    <col min="12792" max="12792" width="14.28515625" style="35" customWidth="1"/>
    <col min="12793" max="12793" width="58.140625" style="35" customWidth="1"/>
    <col min="12794" max="12794" width="13" style="35" bestFit="1" customWidth="1"/>
    <col min="12795" max="12795" width="11.7109375" style="35" bestFit="1" customWidth="1"/>
    <col min="12796" max="12796" width="11.85546875" style="35" bestFit="1" customWidth="1"/>
    <col min="12797" max="12799" width="11.7109375" style="35" bestFit="1" customWidth="1"/>
    <col min="12800" max="12800" width="11.85546875" style="35" bestFit="1" customWidth="1"/>
    <col min="12801" max="12801" width="11.7109375" style="35" bestFit="1" customWidth="1"/>
    <col min="12802" max="12803" width="11.85546875" style="35" bestFit="1" customWidth="1"/>
    <col min="12804" max="12804" width="11.5703125" style="35" bestFit="1" customWidth="1"/>
    <col min="12805" max="12806" width="11" style="35" customWidth="1"/>
    <col min="12807" max="13045" width="9.140625" style="35"/>
    <col min="13046" max="13046" width="0" style="35" hidden="1" customWidth="1"/>
    <col min="13047" max="13047" width="6.7109375" style="35" customWidth="1"/>
    <col min="13048" max="13048" width="14.28515625" style="35" customWidth="1"/>
    <col min="13049" max="13049" width="58.140625" style="35" customWidth="1"/>
    <col min="13050" max="13050" width="13" style="35" bestFit="1" customWidth="1"/>
    <col min="13051" max="13051" width="11.7109375" style="35" bestFit="1" customWidth="1"/>
    <col min="13052" max="13052" width="11.85546875" style="35" bestFit="1" customWidth="1"/>
    <col min="13053" max="13055" width="11.7109375" style="35" bestFit="1" customWidth="1"/>
    <col min="13056" max="13056" width="11.85546875" style="35" bestFit="1" customWidth="1"/>
    <col min="13057" max="13057" width="11.7109375" style="35" bestFit="1" customWidth="1"/>
    <col min="13058" max="13059" width="11.85546875" style="35" bestFit="1" customWidth="1"/>
    <col min="13060" max="13060" width="11.5703125" style="35" bestFit="1" customWidth="1"/>
    <col min="13061" max="13062" width="11" style="35" customWidth="1"/>
    <col min="13063" max="13301" width="9.140625" style="35"/>
    <col min="13302" max="13302" width="0" style="35" hidden="1" customWidth="1"/>
    <col min="13303" max="13303" width="6.7109375" style="35" customWidth="1"/>
    <col min="13304" max="13304" width="14.28515625" style="35" customWidth="1"/>
    <col min="13305" max="13305" width="58.140625" style="35" customWidth="1"/>
    <col min="13306" max="13306" width="13" style="35" bestFit="1" customWidth="1"/>
    <col min="13307" max="13307" width="11.7109375" style="35" bestFit="1" customWidth="1"/>
    <col min="13308" max="13308" width="11.85546875" style="35" bestFit="1" customWidth="1"/>
    <col min="13309" max="13311" width="11.7109375" style="35" bestFit="1" customWidth="1"/>
    <col min="13312" max="13312" width="11.85546875" style="35" bestFit="1" customWidth="1"/>
    <col min="13313" max="13313" width="11.7109375" style="35" bestFit="1" customWidth="1"/>
    <col min="13314" max="13315" width="11.85546875" style="35" bestFit="1" customWidth="1"/>
    <col min="13316" max="13316" width="11.5703125" style="35" bestFit="1" customWidth="1"/>
    <col min="13317" max="13318" width="11" style="35" customWidth="1"/>
    <col min="13319" max="13557" width="9.140625" style="35"/>
    <col min="13558" max="13558" width="0" style="35" hidden="1" customWidth="1"/>
    <col min="13559" max="13559" width="6.7109375" style="35" customWidth="1"/>
    <col min="13560" max="13560" width="14.28515625" style="35" customWidth="1"/>
    <col min="13561" max="13561" width="58.140625" style="35" customWidth="1"/>
    <col min="13562" max="13562" width="13" style="35" bestFit="1" customWidth="1"/>
    <col min="13563" max="13563" width="11.7109375" style="35" bestFit="1" customWidth="1"/>
    <col min="13564" max="13564" width="11.85546875" style="35" bestFit="1" customWidth="1"/>
    <col min="13565" max="13567" width="11.7109375" style="35" bestFit="1" customWidth="1"/>
    <col min="13568" max="13568" width="11.85546875" style="35" bestFit="1" customWidth="1"/>
    <col min="13569" max="13569" width="11.7109375" style="35" bestFit="1" customWidth="1"/>
    <col min="13570" max="13571" width="11.85546875" style="35" bestFit="1" customWidth="1"/>
    <col min="13572" max="13572" width="11.5703125" style="35" bestFit="1" customWidth="1"/>
    <col min="13573" max="13574" width="11" style="35" customWidth="1"/>
    <col min="13575" max="13813" width="9.140625" style="35"/>
    <col min="13814" max="13814" width="0" style="35" hidden="1" customWidth="1"/>
    <col min="13815" max="13815" width="6.7109375" style="35" customWidth="1"/>
    <col min="13816" max="13816" width="14.28515625" style="35" customWidth="1"/>
    <col min="13817" max="13817" width="58.140625" style="35" customWidth="1"/>
    <col min="13818" max="13818" width="13" style="35" bestFit="1" customWidth="1"/>
    <col min="13819" max="13819" width="11.7109375" style="35" bestFit="1" customWidth="1"/>
    <col min="13820" max="13820" width="11.85546875" style="35" bestFit="1" customWidth="1"/>
    <col min="13821" max="13823" width="11.7109375" style="35" bestFit="1" customWidth="1"/>
    <col min="13824" max="13824" width="11.85546875" style="35" bestFit="1" customWidth="1"/>
    <col min="13825" max="13825" width="11.7109375" style="35" bestFit="1" customWidth="1"/>
    <col min="13826" max="13827" width="11.85546875" style="35" bestFit="1" customWidth="1"/>
    <col min="13828" max="13828" width="11.5703125" style="35" bestFit="1" customWidth="1"/>
    <col min="13829" max="13830" width="11" style="35" customWidth="1"/>
    <col min="13831" max="14069" width="9.140625" style="35"/>
    <col min="14070" max="14070" width="0" style="35" hidden="1" customWidth="1"/>
    <col min="14071" max="14071" width="6.7109375" style="35" customWidth="1"/>
    <col min="14072" max="14072" width="14.28515625" style="35" customWidth="1"/>
    <col min="14073" max="14073" width="58.140625" style="35" customWidth="1"/>
    <col min="14074" max="14074" width="13" style="35" bestFit="1" customWidth="1"/>
    <col min="14075" max="14075" width="11.7109375" style="35" bestFit="1" customWidth="1"/>
    <col min="14076" max="14076" width="11.85546875" style="35" bestFit="1" customWidth="1"/>
    <col min="14077" max="14079" width="11.7109375" style="35" bestFit="1" customWidth="1"/>
    <col min="14080" max="14080" width="11.85546875" style="35" bestFit="1" customWidth="1"/>
    <col min="14081" max="14081" width="11.7109375" style="35" bestFit="1" customWidth="1"/>
    <col min="14082" max="14083" width="11.85546875" style="35" bestFit="1" customWidth="1"/>
    <col min="14084" max="14084" width="11.5703125" style="35" bestFit="1" customWidth="1"/>
    <col min="14085" max="14086" width="11" style="35" customWidth="1"/>
    <col min="14087" max="14325" width="9.140625" style="35"/>
    <col min="14326" max="14326" width="0" style="35" hidden="1" customWidth="1"/>
    <col min="14327" max="14327" width="6.7109375" style="35" customWidth="1"/>
    <col min="14328" max="14328" width="14.28515625" style="35" customWidth="1"/>
    <col min="14329" max="14329" width="58.140625" style="35" customWidth="1"/>
    <col min="14330" max="14330" width="13" style="35" bestFit="1" customWidth="1"/>
    <col min="14331" max="14331" width="11.7109375" style="35" bestFit="1" customWidth="1"/>
    <col min="14332" max="14332" width="11.85546875" style="35" bestFit="1" customWidth="1"/>
    <col min="14333" max="14335" width="11.7109375" style="35" bestFit="1" customWidth="1"/>
    <col min="14336" max="14336" width="11.85546875" style="35" bestFit="1" customWidth="1"/>
    <col min="14337" max="14337" width="11.7109375" style="35" bestFit="1" customWidth="1"/>
    <col min="14338" max="14339" width="11.85546875" style="35" bestFit="1" customWidth="1"/>
    <col min="14340" max="14340" width="11.5703125" style="35" bestFit="1" customWidth="1"/>
    <col min="14341" max="14342" width="11" style="35" customWidth="1"/>
    <col min="14343" max="14581" width="9.140625" style="35"/>
    <col min="14582" max="14582" width="0" style="35" hidden="1" customWidth="1"/>
    <col min="14583" max="14583" width="6.7109375" style="35" customWidth="1"/>
    <col min="14584" max="14584" width="14.28515625" style="35" customWidth="1"/>
    <col min="14585" max="14585" width="58.140625" style="35" customWidth="1"/>
    <col min="14586" max="14586" width="13" style="35" bestFit="1" customWidth="1"/>
    <col min="14587" max="14587" width="11.7109375" style="35" bestFit="1" customWidth="1"/>
    <col min="14588" max="14588" width="11.85546875" style="35" bestFit="1" customWidth="1"/>
    <col min="14589" max="14591" width="11.7109375" style="35" bestFit="1" customWidth="1"/>
    <col min="14592" max="14592" width="11.85546875" style="35" bestFit="1" customWidth="1"/>
    <col min="14593" max="14593" width="11.7109375" style="35" bestFit="1" customWidth="1"/>
    <col min="14594" max="14595" width="11.85546875" style="35" bestFit="1" customWidth="1"/>
    <col min="14596" max="14596" width="11.5703125" style="35" bestFit="1" customWidth="1"/>
    <col min="14597" max="14598" width="11" style="35" customWidth="1"/>
    <col min="14599" max="14837" width="9.140625" style="35"/>
    <col min="14838" max="14838" width="0" style="35" hidden="1" customWidth="1"/>
    <col min="14839" max="14839" width="6.7109375" style="35" customWidth="1"/>
    <col min="14840" max="14840" width="14.28515625" style="35" customWidth="1"/>
    <col min="14841" max="14841" width="58.140625" style="35" customWidth="1"/>
    <col min="14842" max="14842" width="13" style="35" bestFit="1" customWidth="1"/>
    <col min="14843" max="14843" width="11.7109375" style="35" bestFit="1" customWidth="1"/>
    <col min="14844" max="14844" width="11.85546875" style="35" bestFit="1" customWidth="1"/>
    <col min="14845" max="14847" width="11.7109375" style="35" bestFit="1" customWidth="1"/>
    <col min="14848" max="14848" width="11.85546875" style="35" bestFit="1" customWidth="1"/>
    <col min="14849" max="14849" width="11.7109375" style="35" bestFit="1" customWidth="1"/>
    <col min="14850" max="14851" width="11.85546875" style="35" bestFit="1" customWidth="1"/>
    <col min="14852" max="14852" width="11.5703125" style="35" bestFit="1" customWidth="1"/>
    <col min="14853" max="14854" width="11" style="35" customWidth="1"/>
    <col min="14855" max="15093" width="9.140625" style="35"/>
    <col min="15094" max="15094" width="0" style="35" hidden="1" customWidth="1"/>
    <col min="15095" max="15095" width="6.7109375" style="35" customWidth="1"/>
    <col min="15096" max="15096" width="14.28515625" style="35" customWidth="1"/>
    <col min="15097" max="15097" width="58.140625" style="35" customWidth="1"/>
    <col min="15098" max="15098" width="13" style="35" bestFit="1" customWidth="1"/>
    <col min="15099" max="15099" width="11.7109375" style="35" bestFit="1" customWidth="1"/>
    <col min="15100" max="15100" width="11.85546875" style="35" bestFit="1" customWidth="1"/>
    <col min="15101" max="15103" width="11.7109375" style="35" bestFit="1" customWidth="1"/>
    <col min="15104" max="15104" width="11.85546875" style="35" bestFit="1" customWidth="1"/>
    <col min="15105" max="15105" width="11.7109375" style="35" bestFit="1" customWidth="1"/>
    <col min="15106" max="15107" width="11.85546875" style="35" bestFit="1" customWidth="1"/>
    <col min="15108" max="15108" width="11.5703125" style="35" bestFit="1" customWidth="1"/>
    <col min="15109" max="15110" width="11" style="35" customWidth="1"/>
    <col min="15111" max="15349" width="9.140625" style="35"/>
    <col min="15350" max="15350" width="0" style="35" hidden="1" customWidth="1"/>
    <col min="15351" max="15351" width="6.7109375" style="35" customWidth="1"/>
    <col min="15352" max="15352" width="14.28515625" style="35" customWidth="1"/>
    <col min="15353" max="15353" width="58.140625" style="35" customWidth="1"/>
    <col min="15354" max="15354" width="13" style="35" bestFit="1" customWidth="1"/>
    <col min="15355" max="15355" width="11.7109375" style="35" bestFit="1" customWidth="1"/>
    <col min="15356" max="15356" width="11.85546875" style="35" bestFit="1" customWidth="1"/>
    <col min="15357" max="15359" width="11.7109375" style="35" bestFit="1" customWidth="1"/>
    <col min="15360" max="15360" width="11.85546875" style="35" bestFit="1" customWidth="1"/>
    <col min="15361" max="15361" width="11.7109375" style="35" bestFit="1" customWidth="1"/>
    <col min="15362" max="15363" width="11.85546875" style="35" bestFit="1" customWidth="1"/>
    <col min="15364" max="15364" width="11.5703125" style="35" bestFit="1" customWidth="1"/>
    <col min="15365" max="15366" width="11" style="35" customWidth="1"/>
    <col min="15367" max="15605" width="9.140625" style="35"/>
    <col min="15606" max="15606" width="0" style="35" hidden="1" customWidth="1"/>
    <col min="15607" max="15607" width="6.7109375" style="35" customWidth="1"/>
    <col min="15608" max="15608" width="14.28515625" style="35" customWidth="1"/>
    <col min="15609" max="15609" width="58.140625" style="35" customWidth="1"/>
    <col min="15610" max="15610" width="13" style="35" bestFit="1" customWidth="1"/>
    <col min="15611" max="15611" width="11.7109375" style="35" bestFit="1" customWidth="1"/>
    <col min="15612" max="15612" width="11.85546875" style="35" bestFit="1" customWidth="1"/>
    <col min="15613" max="15615" width="11.7109375" style="35" bestFit="1" customWidth="1"/>
    <col min="15616" max="15616" width="11.85546875" style="35" bestFit="1" customWidth="1"/>
    <col min="15617" max="15617" width="11.7109375" style="35" bestFit="1" customWidth="1"/>
    <col min="15618" max="15619" width="11.85546875" style="35" bestFit="1" customWidth="1"/>
    <col min="15620" max="15620" width="11.5703125" style="35" bestFit="1" customWidth="1"/>
    <col min="15621" max="15622" width="11" style="35" customWidth="1"/>
    <col min="15623" max="15861" width="9.140625" style="35"/>
    <col min="15862" max="15862" width="0" style="35" hidden="1" customWidth="1"/>
    <col min="15863" max="15863" width="6.7109375" style="35" customWidth="1"/>
    <col min="15864" max="15864" width="14.28515625" style="35" customWidth="1"/>
    <col min="15865" max="15865" width="58.140625" style="35" customWidth="1"/>
    <col min="15866" max="15866" width="13" style="35" bestFit="1" customWidth="1"/>
    <col min="15867" max="15867" width="11.7109375" style="35" bestFit="1" customWidth="1"/>
    <col min="15868" max="15868" width="11.85546875" style="35" bestFit="1" customWidth="1"/>
    <col min="15869" max="15871" width="11.7109375" style="35" bestFit="1" customWidth="1"/>
    <col min="15872" max="15872" width="11.85546875" style="35" bestFit="1" customWidth="1"/>
    <col min="15873" max="15873" width="11.7109375" style="35" bestFit="1" customWidth="1"/>
    <col min="15874" max="15875" width="11.85546875" style="35" bestFit="1" customWidth="1"/>
    <col min="15876" max="15876" width="11.5703125" style="35" bestFit="1" customWidth="1"/>
    <col min="15877" max="15878" width="11" style="35" customWidth="1"/>
    <col min="15879" max="16117" width="9.140625" style="35"/>
    <col min="16118" max="16118" width="0" style="35" hidden="1" customWidth="1"/>
    <col min="16119" max="16119" width="6.7109375" style="35" customWidth="1"/>
    <col min="16120" max="16120" width="14.28515625" style="35" customWidth="1"/>
    <col min="16121" max="16121" width="58.140625" style="35" customWidth="1"/>
    <col min="16122" max="16122" width="13" style="35" bestFit="1" customWidth="1"/>
    <col min="16123" max="16123" width="11.7109375" style="35" bestFit="1" customWidth="1"/>
    <col min="16124" max="16124" width="11.85546875" style="35" bestFit="1" customWidth="1"/>
    <col min="16125" max="16127" width="11.7109375" style="35" bestFit="1" customWidth="1"/>
    <col min="16128" max="16128" width="11.85546875" style="35" bestFit="1" customWidth="1"/>
    <col min="16129" max="16129" width="11.7109375" style="35" bestFit="1" customWidth="1"/>
    <col min="16130" max="16131" width="11.85546875" style="35" bestFit="1" customWidth="1"/>
    <col min="16132" max="16132" width="11.5703125" style="35" bestFit="1" customWidth="1"/>
    <col min="16133" max="16134" width="11" style="35" customWidth="1"/>
    <col min="16135" max="16384" width="9.140625" style="35"/>
  </cols>
  <sheetData>
    <row r="1" spans="2:6" x14ac:dyDescent="0.25">
      <c r="B1" s="65"/>
      <c r="C1" s="66"/>
      <c r="D1" s="66" t="s">
        <v>94</v>
      </c>
      <c r="E1" s="168" t="s">
        <v>155</v>
      </c>
      <c r="F1" s="168"/>
    </row>
    <row r="2" spans="2:6" x14ac:dyDescent="0.25">
      <c r="B2" s="67"/>
      <c r="C2" s="68"/>
      <c r="D2" s="68" t="s">
        <v>95</v>
      </c>
      <c r="E2" s="69"/>
      <c r="F2" s="68"/>
    </row>
    <row r="3" spans="2:6" x14ac:dyDescent="0.25">
      <c r="B3" s="67"/>
      <c r="C3" s="70"/>
      <c r="D3" s="70"/>
      <c r="E3" s="71"/>
      <c r="F3" s="70"/>
    </row>
    <row r="4" spans="2:6" x14ac:dyDescent="0.25">
      <c r="B4" s="67"/>
      <c r="C4" s="66"/>
      <c r="D4" s="66" t="s">
        <v>96</v>
      </c>
      <c r="E4" s="72"/>
      <c r="F4" s="66"/>
    </row>
    <row r="5" spans="2:6" x14ac:dyDescent="0.25">
      <c r="B5" s="67"/>
      <c r="C5" s="66"/>
      <c r="D5" s="66" t="s">
        <v>97</v>
      </c>
      <c r="E5" s="73" t="s">
        <v>98</v>
      </c>
      <c r="F5" s="94" t="s">
        <v>99</v>
      </c>
    </row>
    <row r="7" spans="2:6" x14ac:dyDescent="0.25">
      <c r="D7" s="36" t="s">
        <v>35</v>
      </c>
      <c r="E7" s="37" t="s">
        <v>163</v>
      </c>
      <c r="F7" s="38"/>
    </row>
    <row r="8" spans="2:6" ht="12.75" customHeight="1" x14ac:dyDescent="0.25">
      <c r="E8" s="169" t="s">
        <v>36</v>
      </c>
      <c r="F8" s="169"/>
    </row>
    <row r="9" spans="2:6" ht="60" x14ac:dyDescent="0.25">
      <c r="B9" s="39" t="s">
        <v>37</v>
      </c>
      <c r="C9" s="40" t="s">
        <v>38</v>
      </c>
      <c r="D9" s="41" t="s">
        <v>39</v>
      </c>
      <c r="E9" s="42" t="s">
        <v>162</v>
      </c>
      <c r="F9" s="41" t="s">
        <v>40</v>
      </c>
    </row>
    <row r="10" spans="2:6" ht="30" x14ac:dyDescent="0.25">
      <c r="B10" s="41">
        <v>1</v>
      </c>
      <c r="C10" s="43">
        <v>7111</v>
      </c>
      <c r="D10" s="39" t="s">
        <v>41</v>
      </c>
      <c r="E10" s="44">
        <v>1167000</v>
      </c>
      <c r="F10" s="44">
        <v>90615</v>
      </c>
    </row>
    <row r="11" spans="2:6" ht="12.75" customHeight="1" x14ac:dyDescent="0.25">
      <c r="B11" s="40" t="s">
        <v>42</v>
      </c>
      <c r="C11" s="41">
        <v>7131</v>
      </c>
      <c r="D11" s="45" t="s">
        <v>43</v>
      </c>
      <c r="E11" s="44">
        <v>222000</v>
      </c>
      <c r="F11" s="44">
        <v>6684</v>
      </c>
    </row>
    <row r="12" spans="2:6" x14ac:dyDescent="0.25">
      <c r="B12" s="41">
        <v>3</v>
      </c>
      <c r="C12" s="46">
        <v>713120</v>
      </c>
      <c r="D12" s="45" t="s">
        <v>0</v>
      </c>
      <c r="E12" s="44">
        <v>222000</v>
      </c>
      <c r="F12" s="44">
        <v>6684</v>
      </c>
    </row>
    <row r="13" spans="2:6" x14ac:dyDescent="0.25">
      <c r="B13" s="40">
        <v>4</v>
      </c>
      <c r="C13" s="41">
        <v>7133</v>
      </c>
      <c r="D13" s="45" t="s">
        <v>44</v>
      </c>
      <c r="E13" s="44">
        <v>5000</v>
      </c>
      <c r="F13" s="44">
        <v>521</v>
      </c>
    </row>
    <row r="14" spans="2:6" x14ac:dyDescent="0.25">
      <c r="B14" s="41">
        <v>5</v>
      </c>
      <c r="C14" s="41">
        <v>7134</v>
      </c>
      <c r="D14" s="45" t="s">
        <v>45</v>
      </c>
      <c r="E14" s="44">
        <v>48000</v>
      </c>
      <c r="F14" s="44">
        <v>3057</v>
      </c>
    </row>
    <row r="15" spans="2:6" x14ac:dyDescent="0.25">
      <c r="B15" s="40">
        <v>6</v>
      </c>
      <c r="C15" s="41">
        <v>7136</v>
      </c>
      <c r="D15" s="45" t="s">
        <v>46</v>
      </c>
      <c r="E15" s="44"/>
      <c r="F15" s="44"/>
    </row>
    <row r="16" spans="2:6" x14ac:dyDescent="0.25">
      <c r="B16" s="41">
        <v>7</v>
      </c>
      <c r="C16" s="41">
        <v>7144</v>
      </c>
      <c r="D16" s="45" t="s">
        <v>47</v>
      </c>
      <c r="E16" s="44"/>
      <c r="F16" s="44">
        <v>6</v>
      </c>
    </row>
    <row r="17" spans="2:6" ht="30" x14ac:dyDescent="0.25">
      <c r="B17" s="40">
        <v>8</v>
      </c>
      <c r="C17" s="41">
        <v>7145</v>
      </c>
      <c r="D17" s="39" t="s">
        <v>48</v>
      </c>
      <c r="E17" s="47">
        <v>69000</v>
      </c>
      <c r="F17" s="47">
        <v>3925</v>
      </c>
    </row>
    <row r="18" spans="2:6" ht="30" x14ac:dyDescent="0.25">
      <c r="B18" s="41">
        <v>9</v>
      </c>
      <c r="C18" s="41">
        <v>7161</v>
      </c>
      <c r="D18" s="39" t="s">
        <v>49</v>
      </c>
      <c r="E18" s="47">
        <v>35000</v>
      </c>
      <c r="F18" s="47">
        <v>2752</v>
      </c>
    </row>
    <row r="19" spans="2:6" x14ac:dyDescent="0.25">
      <c r="B19" s="40">
        <v>10</v>
      </c>
      <c r="C19" s="41">
        <v>731</v>
      </c>
      <c r="D19" s="45" t="s">
        <v>50</v>
      </c>
      <c r="E19" s="44"/>
      <c r="F19" s="44"/>
    </row>
    <row r="20" spans="2:6" x14ac:dyDescent="0.25">
      <c r="B20" s="41">
        <v>11</v>
      </c>
      <c r="C20" s="41">
        <v>732</v>
      </c>
      <c r="D20" s="45" t="s">
        <v>51</v>
      </c>
      <c r="E20" s="44"/>
      <c r="F20" s="44"/>
    </row>
    <row r="21" spans="2:6" x14ac:dyDescent="0.25">
      <c r="B21" s="40">
        <v>12</v>
      </c>
      <c r="C21" s="41">
        <v>733</v>
      </c>
      <c r="D21" s="45" t="s">
        <v>52</v>
      </c>
      <c r="E21" s="48">
        <f t="shared" ref="E21:F24" si="0">E25+E29</f>
        <v>228114</v>
      </c>
      <c r="F21" s="48">
        <f t="shared" si="0"/>
        <v>19010</v>
      </c>
    </row>
    <row r="22" spans="2:6" x14ac:dyDescent="0.25">
      <c r="B22" s="41">
        <v>13</v>
      </c>
      <c r="C22" s="49"/>
      <c r="D22" s="45" t="s">
        <v>53</v>
      </c>
      <c r="E22" s="48">
        <f>E26+E30</f>
        <v>228114</v>
      </c>
      <c r="F22" s="48">
        <f t="shared" si="0"/>
        <v>19010</v>
      </c>
    </row>
    <row r="23" spans="2:6" x14ac:dyDescent="0.25">
      <c r="B23" s="40">
        <v>14</v>
      </c>
      <c r="C23" s="49"/>
      <c r="D23" s="45" t="s">
        <v>54</v>
      </c>
      <c r="E23" s="48">
        <f>E27+E31</f>
        <v>0</v>
      </c>
      <c r="F23" s="48">
        <f t="shared" si="0"/>
        <v>0</v>
      </c>
    </row>
    <row r="24" spans="2:6" x14ac:dyDescent="0.25">
      <c r="B24" s="41">
        <v>15</v>
      </c>
      <c r="C24" s="49"/>
      <c r="D24" s="45" t="s">
        <v>55</v>
      </c>
      <c r="E24" s="48">
        <f>E28+E32</f>
        <v>0</v>
      </c>
      <c r="F24" s="48">
        <f t="shared" si="0"/>
        <v>0</v>
      </c>
    </row>
    <row r="25" spans="2:6" x14ac:dyDescent="0.25">
      <c r="B25" s="40">
        <v>16</v>
      </c>
      <c r="C25" s="49">
        <v>7331</v>
      </c>
      <c r="D25" s="45" t="s">
        <v>56</v>
      </c>
      <c r="E25" s="48">
        <f>E26+E27+E28</f>
        <v>228114</v>
      </c>
      <c r="F25" s="48">
        <f t="shared" ref="F25" si="1">F26+F27+F28</f>
        <v>19010</v>
      </c>
    </row>
    <row r="26" spans="2:6" s="74" customFormat="1" ht="90" x14ac:dyDescent="0.25">
      <c r="B26" s="43">
        <v>17</v>
      </c>
      <c r="C26" s="50" t="s">
        <v>57</v>
      </c>
      <c r="D26" s="51" t="s">
        <v>58</v>
      </c>
      <c r="E26" s="52">
        <v>228114</v>
      </c>
      <c r="F26" s="52">
        <v>19010</v>
      </c>
    </row>
    <row r="27" spans="2:6" s="74" customFormat="1" ht="60" x14ac:dyDescent="0.25">
      <c r="B27" s="53">
        <v>18</v>
      </c>
      <c r="C27" s="50" t="s">
        <v>59</v>
      </c>
      <c r="D27" s="51" t="s">
        <v>60</v>
      </c>
      <c r="E27" s="54"/>
      <c r="F27" s="54"/>
    </row>
    <row r="28" spans="2:6" x14ac:dyDescent="0.25">
      <c r="B28" s="41">
        <v>19</v>
      </c>
      <c r="C28" s="49" t="s">
        <v>61</v>
      </c>
      <c r="D28" s="41" t="s">
        <v>62</v>
      </c>
      <c r="E28" s="44"/>
      <c r="F28" s="44"/>
    </row>
    <row r="29" spans="2:6" x14ac:dyDescent="0.25">
      <c r="B29" s="40">
        <v>20</v>
      </c>
      <c r="C29" s="49">
        <v>7332</v>
      </c>
      <c r="D29" s="45" t="s">
        <v>63</v>
      </c>
      <c r="E29" s="48">
        <f>E30+E31+E32</f>
        <v>0</v>
      </c>
      <c r="F29" s="48">
        <f t="shared" ref="F29" si="2">F30+F31+F32</f>
        <v>0</v>
      </c>
    </row>
    <row r="30" spans="2:6" x14ac:dyDescent="0.25">
      <c r="B30" s="41">
        <v>21</v>
      </c>
      <c r="C30" s="49" t="s">
        <v>64</v>
      </c>
      <c r="D30" s="45" t="s">
        <v>53</v>
      </c>
      <c r="E30" s="44"/>
      <c r="F30" s="44"/>
    </row>
    <row r="31" spans="2:6" x14ac:dyDescent="0.25">
      <c r="B31" s="40">
        <v>22</v>
      </c>
      <c r="C31" s="49" t="s">
        <v>65</v>
      </c>
      <c r="D31" s="45" t="s">
        <v>60</v>
      </c>
      <c r="E31" s="44"/>
      <c r="F31" s="44"/>
    </row>
    <row r="32" spans="2:6" x14ac:dyDescent="0.25">
      <c r="B32" s="41">
        <v>23</v>
      </c>
      <c r="C32" s="49" t="s">
        <v>66</v>
      </c>
      <c r="D32" s="41" t="s">
        <v>62</v>
      </c>
      <c r="E32" s="44"/>
      <c r="F32" s="44"/>
    </row>
    <row r="33" spans="2:6" ht="12.75" customHeight="1" x14ac:dyDescent="0.25">
      <c r="B33" s="40">
        <v>24</v>
      </c>
      <c r="C33" s="41" t="s">
        <v>67</v>
      </c>
      <c r="D33" s="45" t="s">
        <v>68</v>
      </c>
      <c r="E33" s="44">
        <v>12586</v>
      </c>
      <c r="F33" s="44"/>
    </row>
    <row r="34" spans="2:6" x14ac:dyDescent="0.25">
      <c r="B34" s="41">
        <v>25</v>
      </c>
      <c r="C34" s="41">
        <v>7415</v>
      </c>
      <c r="D34" s="45" t="s">
        <v>69</v>
      </c>
      <c r="E34" s="44">
        <v>121000</v>
      </c>
      <c r="F34" s="44">
        <v>19825</v>
      </c>
    </row>
    <row r="35" spans="2:6" x14ac:dyDescent="0.25">
      <c r="B35" s="40">
        <v>26</v>
      </c>
      <c r="C35" s="41">
        <v>742</v>
      </c>
      <c r="D35" s="45" t="s">
        <v>70</v>
      </c>
      <c r="E35" s="44">
        <v>228300</v>
      </c>
      <c r="F35" s="44">
        <v>36759</v>
      </c>
    </row>
    <row r="36" spans="2:6" x14ac:dyDescent="0.25">
      <c r="B36" s="41">
        <v>27</v>
      </c>
      <c r="C36" s="41">
        <v>743</v>
      </c>
      <c r="D36" s="45" t="s">
        <v>71</v>
      </c>
      <c r="E36" s="44">
        <v>18000</v>
      </c>
      <c r="F36" s="44">
        <v>3175</v>
      </c>
    </row>
    <row r="37" spans="2:6" x14ac:dyDescent="0.25">
      <c r="B37" s="40">
        <v>28</v>
      </c>
      <c r="C37" s="41">
        <v>744</v>
      </c>
      <c r="D37" s="39" t="s">
        <v>72</v>
      </c>
      <c r="E37" s="47">
        <v>36000</v>
      </c>
      <c r="F37" s="47"/>
    </row>
    <row r="38" spans="2:6" x14ac:dyDescent="0.25">
      <c r="B38" s="41">
        <v>29</v>
      </c>
      <c r="C38" s="41">
        <v>745</v>
      </c>
      <c r="D38" s="45" t="s">
        <v>73</v>
      </c>
      <c r="E38" s="44">
        <v>80000</v>
      </c>
      <c r="F38" s="44">
        <v>690</v>
      </c>
    </row>
    <row r="39" spans="2:6" ht="26.25" x14ac:dyDescent="0.25">
      <c r="B39" s="40">
        <v>30</v>
      </c>
      <c r="C39" s="41" t="s">
        <v>74</v>
      </c>
      <c r="D39" s="55" t="s">
        <v>75</v>
      </c>
      <c r="E39" s="44"/>
      <c r="F39" s="44">
        <v>243</v>
      </c>
    </row>
    <row r="40" spans="2:6" x14ac:dyDescent="0.25">
      <c r="B40" s="41">
        <v>31</v>
      </c>
      <c r="C40" s="41">
        <v>78</v>
      </c>
      <c r="D40" s="56" t="s">
        <v>76</v>
      </c>
      <c r="E40" s="44"/>
      <c r="F40" s="44"/>
    </row>
    <row r="41" spans="2:6" x14ac:dyDescent="0.25">
      <c r="B41" s="40">
        <v>32</v>
      </c>
      <c r="C41" s="41">
        <v>811</v>
      </c>
      <c r="D41" s="45" t="s">
        <v>77</v>
      </c>
      <c r="E41" s="44">
        <v>118000</v>
      </c>
      <c r="F41" s="44">
        <v>19439</v>
      </c>
    </row>
    <row r="42" spans="2:6" x14ac:dyDescent="0.25">
      <c r="B42" s="41">
        <v>33</v>
      </c>
      <c r="C42" s="41">
        <v>812</v>
      </c>
      <c r="D42" s="45" t="s">
        <v>78</v>
      </c>
      <c r="E42" s="44"/>
      <c r="F42" s="44"/>
    </row>
    <row r="43" spans="2:6" x14ac:dyDescent="0.25">
      <c r="B43" s="40">
        <v>34</v>
      </c>
      <c r="C43" s="41">
        <v>813</v>
      </c>
      <c r="D43" s="45" t="s">
        <v>79</v>
      </c>
      <c r="E43" s="44"/>
      <c r="F43" s="44"/>
    </row>
    <row r="44" spans="2:6" x14ac:dyDescent="0.25">
      <c r="B44" s="41">
        <v>35</v>
      </c>
      <c r="C44" s="41">
        <v>82</v>
      </c>
      <c r="D44" s="45" t="s">
        <v>80</v>
      </c>
      <c r="E44" s="57"/>
      <c r="F44" s="57"/>
    </row>
    <row r="45" spans="2:6" x14ac:dyDescent="0.25">
      <c r="B45" s="40">
        <v>36</v>
      </c>
      <c r="C45" s="58">
        <v>84</v>
      </c>
      <c r="D45" s="59" t="s">
        <v>81</v>
      </c>
      <c r="E45" s="57"/>
      <c r="F45" s="57"/>
    </row>
    <row r="46" spans="2:6" x14ac:dyDescent="0.25">
      <c r="B46" s="41">
        <v>37</v>
      </c>
      <c r="C46" s="58" t="s">
        <v>82</v>
      </c>
      <c r="D46" s="60" t="s">
        <v>14</v>
      </c>
      <c r="E46" s="48">
        <f>E47+E48</f>
        <v>200000</v>
      </c>
      <c r="F46" s="48">
        <f t="shared" ref="F46" si="3">F47+F48</f>
        <v>0</v>
      </c>
    </row>
    <row r="47" spans="2:6" x14ac:dyDescent="0.25">
      <c r="B47" s="41" t="s">
        <v>83</v>
      </c>
      <c r="C47" s="61" t="s">
        <v>84</v>
      </c>
      <c r="D47" s="60" t="s">
        <v>85</v>
      </c>
      <c r="E47" s="57">
        <v>200000</v>
      </c>
      <c r="F47" s="57"/>
    </row>
    <row r="48" spans="2:6" x14ac:dyDescent="0.25">
      <c r="B48" s="41" t="s">
        <v>86</v>
      </c>
      <c r="C48" s="61" t="s">
        <v>87</v>
      </c>
      <c r="D48" s="60" t="s">
        <v>88</v>
      </c>
      <c r="E48" s="57"/>
      <c r="F48" s="57"/>
    </row>
    <row r="49" spans="2:6" ht="15.75" thickBot="1" x14ac:dyDescent="0.3">
      <c r="B49" s="40" t="s">
        <v>89</v>
      </c>
      <c r="C49" s="41">
        <v>92</v>
      </c>
      <c r="D49" s="56" t="s">
        <v>90</v>
      </c>
      <c r="E49" s="44"/>
      <c r="F49" s="44"/>
    </row>
    <row r="50" spans="2:6" s="67" customFormat="1" ht="15.75" thickBot="1" x14ac:dyDescent="0.3">
      <c r="B50" s="41" t="s">
        <v>91</v>
      </c>
      <c r="C50" s="62"/>
      <c r="D50" s="63" t="s">
        <v>92</v>
      </c>
      <c r="E50" s="64">
        <f>E10+E11+E13+E14+E15+E16+E17+E18+E19+E20+E21+E33+E34+E35+E36+E37+E38+E39+E40+E41+E42+E43+E44+E45+E46+E49</f>
        <v>2588000</v>
      </c>
      <c r="F50" s="64">
        <f t="shared" ref="F50" si="4">F10+F11+F13+F14+F15+F16+F17+F18+F19+F20+F21+F33+F34+F35+F36+F37+F38+F39+F40+F41+F42+F43+F44+F45+F46+F49</f>
        <v>206701</v>
      </c>
    </row>
    <row r="51" spans="2:6" x14ac:dyDescent="0.25">
      <c r="C51" s="170" t="s">
        <v>93</v>
      </c>
      <c r="D51" s="170"/>
      <c r="E51" s="170"/>
      <c r="F51" s="170"/>
    </row>
  </sheetData>
  <sheetProtection algorithmName="SHA-512" hashValue="iWHQcize3d/+GPUDlrEw78pXf98FOopXtDEYipaVRBT0//GIAiJr1+7SFTFw0aT5NR1QeuP4gEoYh0veO2ChDw==" saltValue="KTrkuoVoYE2t2O+TGf33Jw==" spinCount="100000" sheet="1" objects="1" scenarios="1" selectLockedCells="1"/>
  <mergeCells count="3">
    <mergeCell ref="E1:F1"/>
    <mergeCell ref="E8:F8"/>
    <mergeCell ref="C51:F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9"/>
  <sheetViews>
    <sheetView workbookViewId="0">
      <selection activeCell="D8" sqref="D8"/>
    </sheetView>
  </sheetViews>
  <sheetFormatPr defaultRowHeight="15" x14ac:dyDescent="0.25"/>
  <cols>
    <col min="1" max="1" width="9.140625" style="35"/>
    <col min="2" max="2" width="14.140625" style="35" customWidth="1"/>
    <col min="3" max="3" width="31.28515625" style="35" customWidth="1"/>
    <col min="4" max="4" width="11.5703125" style="35" bestFit="1" customWidth="1"/>
    <col min="5" max="5" width="11" style="35" customWidth="1"/>
    <col min="6" max="246" width="9.140625" style="35"/>
    <col min="247" max="247" width="14.140625" style="35" customWidth="1"/>
    <col min="248" max="248" width="31.28515625" style="35" customWidth="1"/>
    <col min="249" max="249" width="11.5703125" style="35" bestFit="1" customWidth="1"/>
    <col min="250" max="258" width="11" style="35" customWidth="1"/>
    <col min="259" max="259" width="11.140625" style="35" customWidth="1"/>
    <col min="260" max="261" width="11" style="35" customWidth="1"/>
    <col min="262" max="502" width="9.140625" style="35"/>
    <col min="503" max="503" width="14.140625" style="35" customWidth="1"/>
    <col min="504" max="504" width="31.28515625" style="35" customWidth="1"/>
    <col min="505" max="505" width="11.5703125" style="35" bestFit="1" customWidth="1"/>
    <col min="506" max="514" width="11" style="35" customWidth="1"/>
    <col min="515" max="515" width="11.140625" style="35" customWidth="1"/>
    <col min="516" max="517" width="11" style="35" customWidth="1"/>
    <col min="518" max="758" width="9.140625" style="35"/>
    <col min="759" max="759" width="14.140625" style="35" customWidth="1"/>
    <col min="760" max="760" width="31.28515625" style="35" customWidth="1"/>
    <col min="761" max="761" width="11.5703125" style="35" bestFit="1" customWidth="1"/>
    <col min="762" max="770" width="11" style="35" customWidth="1"/>
    <col min="771" max="771" width="11.140625" style="35" customWidth="1"/>
    <col min="772" max="773" width="11" style="35" customWidth="1"/>
    <col min="774" max="1014" width="9.140625" style="35"/>
    <col min="1015" max="1015" width="14.140625" style="35" customWidth="1"/>
    <col min="1016" max="1016" width="31.28515625" style="35" customWidth="1"/>
    <col min="1017" max="1017" width="11.5703125" style="35" bestFit="1" customWidth="1"/>
    <col min="1018" max="1026" width="11" style="35" customWidth="1"/>
    <col min="1027" max="1027" width="11.140625" style="35" customWidth="1"/>
    <col min="1028" max="1029" width="11" style="35" customWidth="1"/>
    <col min="1030" max="1270" width="9.140625" style="35"/>
    <col min="1271" max="1271" width="14.140625" style="35" customWidth="1"/>
    <col min="1272" max="1272" width="31.28515625" style="35" customWidth="1"/>
    <col min="1273" max="1273" width="11.5703125" style="35" bestFit="1" customWidth="1"/>
    <col min="1274" max="1282" width="11" style="35" customWidth="1"/>
    <col min="1283" max="1283" width="11.140625" style="35" customWidth="1"/>
    <col min="1284" max="1285" width="11" style="35" customWidth="1"/>
    <col min="1286" max="1526" width="9.140625" style="35"/>
    <col min="1527" max="1527" width="14.140625" style="35" customWidth="1"/>
    <col min="1528" max="1528" width="31.28515625" style="35" customWidth="1"/>
    <col min="1529" max="1529" width="11.5703125" style="35" bestFit="1" customWidth="1"/>
    <col min="1530" max="1538" width="11" style="35" customWidth="1"/>
    <col min="1539" max="1539" width="11.140625" style="35" customWidth="1"/>
    <col min="1540" max="1541" width="11" style="35" customWidth="1"/>
    <col min="1542" max="1782" width="9.140625" style="35"/>
    <col min="1783" max="1783" width="14.140625" style="35" customWidth="1"/>
    <col min="1784" max="1784" width="31.28515625" style="35" customWidth="1"/>
    <col min="1785" max="1785" width="11.5703125" style="35" bestFit="1" customWidth="1"/>
    <col min="1786" max="1794" width="11" style="35" customWidth="1"/>
    <col min="1795" max="1795" width="11.140625" style="35" customWidth="1"/>
    <col min="1796" max="1797" width="11" style="35" customWidth="1"/>
    <col min="1798" max="2038" width="9.140625" style="35"/>
    <col min="2039" max="2039" width="14.140625" style="35" customWidth="1"/>
    <col min="2040" max="2040" width="31.28515625" style="35" customWidth="1"/>
    <col min="2041" max="2041" width="11.5703125" style="35" bestFit="1" customWidth="1"/>
    <col min="2042" max="2050" width="11" style="35" customWidth="1"/>
    <col min="2051" max="2051" width="11.140625" style="35" customWidth="1"/>
    <col min="2052" max="2053" width="11" style="35" customWidth="1"/>
    <col min="2054" max="2294" width="9.140625" style="35"/>
    <col min="2295" max="2295" width="14.140625" style="35" customWidth="1"/>
    <col min="2296" max="2296" width="31.28515625" style="35" customWidth="1"/>
    <col min="2297" max="2297" width="11.5703125" style="35" bestFit="1" customWidth="1"/>
    <col min="2298" max="2306" width="11" style="35" customWidth="1"/>
    <col min="2307" max="2307" width="11.140625" style="35" customWidth="1"/>
    <col min="2308" max="2309" width="11" style="35" customWidth="1"/>
    <col min="2310" max="2550" width="9.140625" style="35"/>
    <col min="2551" max="2551" width="14.140625" style="35" customWidth="1"/>
    <col min="2552" max="2552" width="31.28515625" style="35" customWidth="1"/>
    <col min="2553" max="2553" width="11.5703125" style="35" bestFit="1" customWidth="1"/>
    <col min="2554" max="2562" width="11" style="35" customWidth="1"/>
    <col min="2563" max="2563" width="11.140625" style="35" customWidth="1"/>
    <col min="2564" max="2565" width="11" style="35" customWidth="1"/>
    <col min="2566" max="2806" width="9.140625" style="35"/>
    <col min="2807" max="2807" width="14.140625" style="35" customWidth="1"/>
    <col min="2808" max="2808" width="31.28515625" style="35" customWidth="1"/>
    <col min="2809" max="2809" width="11.5703125" style="35" bestFit="1" customWidth="1"/>
    <col min="2810" max="2818" width="11" style="35" customWidth="1"/>
    <col min="2819" max="2819" width="11.140625" style="35" customWidth="1"/>
    <col min="2820" max="2821" width="11" style="35" customWidth="1"/>
    <col min="2822" max="3062" width="9.140625" style="35"/>
    <col min="3063" max="3063" width="14.140625" style="35" customWidth="1"/>
    <col min="3064" max="3064" width="31.28515625" style="35" customWidth="1"/>
    <col min="3065" max="3065" width="11.5703125" style="35" bestFit="1" customWidth="1"/>
    <col min="3066" max="3074" width="11" style="35" customWidth="1"/>
    <col min="3075" max="3075" width="11.140625" style="35" customWidth="1"/>
    <col min="3076" max="3077" width="11" style="35" customWidth="1"/>
    <col min="3078" max="3318" width="9.140625" style="35"/>
    <col min="3319" max="3319" width="14.140625" style="35" customWidth="1"/>
    <col min="3320" max="3320" width="31.28515625" style="35" customWidth="1"/>
    <col min="3321" max="3321" width="11.5703125" style="35" bestFit="1" customWidth="1"/>
    <col min="3322" max="3330" width="11" style="35" customWidth="1"/>
    <col min="3331" max="3331" width="11.140625" style="35" customWidth="1"/>
    <col min="3332" max="3333" width="11" style="35" customWidth="1"/>
    <col min="3334" max="3574" width="9.140625" style="35"/>
    <col min="3575" max="3575" width="14.140625" style="35" customWidth="1"/>
    <col min="3576" max="3576" width="31.28515625" style="35" customWidth="1"/>
    <col min="3577" max="3577" width="11.5703125" style="35" bestFit="1" customWidth="1"/>
    <col min="3578" max="3586" width="11" style="35" customWidth="1"/>
    <col min="3587" max="3587" width="11.140625" style="35" customWidth="1"/>
    <col min="3588" max="3589" width="11" style="35" customWidth="1"/>
    <col min="3590" max="3830" width="9.140625" style="35"/>
    <col min="3831" max="3831" width="14.140625" style="35" customWidth="1"/>
    <col min="3832" max="3832" width="31.28515625" style="35" customWidth="1"/>
    <col min="3833" max="3833" width="11.5703125" style="35" bestFit="1" customWidth="1"/>
    <col min="3834" max="3842" width="11" style="35" customWidth="1"/>
    <col min="3843" max="3843" width="11.140625" style="35" customWidth="1"/>
    <col min="3844" max="3845" width="11" style="35" customWidth="1"/>
    <col min="3846" max="4086" width="9.140625" style="35"/>
    <col min="4087" max="4087" width="14.140625" style="35" customWidth="1"/>
    <col min="4088" max="4088" width="31.28515625" style="35" customWidth="1"/>
    <col min="4089" max="4089" width="11.5703125" style="35" bestFit="1" customWidth="1"/>
    <col min="4090" max="4098" width="11" style="35" customWidth="1"/>
    <col min="4099" max="4099" width="11.140625" style="35" customWidth="1"/>
    <col min="4100" max="4101" width="11" style="35" customWidth="1"/>
    <col min="4102" max="4342" width="9.140625" style="35"/>
    <col min="4343" max="4343" width="14.140625" style="35" customWidth="1"/>
    <col min="4344" max="4344" width="31.28515625" style="35" customWidth="1"/>
    <col min="4345" max="4345" width="11.5703125" style="35" bestFit="1" customWidth="1"/>
    <col min="4346" max="4354" width="11" style="35" customWidth="1"/>
    <col min="4355" max="4355" width="11.140625" style="35" customWidth="1"/>
    <col min="4356" max="4357" width="11" style="35" customWidth="1"/>
    <col min="4358" max="4598" width="9.140625" style="35"/>
    <col min="4599" max="4599" width="14.140625" style="35" customWidth="1"/>
    <col min="4600" max="4600" width="31.28515625" style="35" customWidth="1"/>
    <col min="4601" max="4601" width="11.5703125" style="35" bestFit="1" customWidth="1"/>
    <col min="4602" max="4610" width="11" style="35" customWidth="1"/>
    <col min="4611" max="4611" width="11.140625" style="35" customWidth="1"/>
    <col min="4612" max="4613" width="11" style="35" customWidth="1"/>
    <col min="4614" max="4854" width="9.140625" style="35"/>
    <col min="4855" max="4855" width="14.140625" style="35" customWidth="1"/>
    <col min="4856" max="4856" width="31.28515625" style="35" customWidth="1"/>
    <col min="4857" max="4857" width="11.5703125" style="35" bestFit="1" customWidth="1"/>
    <col min="4858" max="4866" width="11" style="35" customWidth="1"/>
    <col min="4867" max="4867" width="11.140625" style="35" customWidth="1"/>
    <col min="4868" max="4869" width="11" style="35" customWidth="1"/>
    <col min="4870" max="5110" width="9.140625" style="35"/>
    <col min="5111" max="5111" width="14.140625" style="35" customWidth="1"/>
    <col min="5112" max="5112" width="31.28515625" style="35" customWidth="1"/>
    <col min="5113" max="5113" width="11.5703125" style="35" bestFit="1" customWidth="1"/>
    <col min="5114" max="5122" width="11" style="35" customWidth="1"/>
    <col min="5123" max="5123" width="11.140625" style="35" customWidth="1"/>
    <col min="5124" max="5125" width="11" style="35" customWidth="1"/>
    <col min="5126" max="5366" width="9.140625" style="35"/>
    <col min="5367" max="5367" width="14.140625" style="35" customWidth="1"/>
    <col min="5368" max="5368" width="31.28515625" style="35" customWidth="1"/>
    <col min="5369" max="5369" width="11.5703125" style="35" bestFit="1" customWidth="1"/>
    <col min="5370" max="5378" width="11" style="35" customWidth="1"/>
    <col min="5379" max="5379" width="11.140625" style="35" customWidth="1"/>
    <col min="5380" max="5381" width="11" style="35" customWidth="1"/>
    <col min="5382" max="5622" width="9.140625" style="35"/>
    <col min="5623" max="5623" width="14.140625" style="35" customWidth="1"/>
    <col min="5624" max="5624" width="31.28515625" style="35" customWidth="1"/>
    <col min="5625" max="5625" width="11.5703125" style="35" bestFit="1" customWidth="1"/>
    <col min="5626" max="5634" width="11" style="35" customWidth="1"/>
    <col min="5635" max="5635" width="11.140625" style="35" customWidth="1"/>
    <col min="5636" max="5637" width="11" style="35" customWidth="1"/>
    <col min="5638" max="5878" width="9.140625" style="35"/>
    <col min="5879" max="5879" width="14.140625" style="35" customWidth="1"/>
    <col min="5880" max="5880" width="31.28515625" style="35" customWidth="1"/>
    <col min="5881" max="5881" width="11.5703125" style="35" bestFit="1" customWidth="1"/>
    <col min="5882" max="5890" width="11" style="35" customWidth="1"/>
    <col min="5891" max="5891" width="11.140625" style="35" customWidth="1"/>
    <col min="5892" max="5893" width="11" style="35" customWidth="1"/>
    <col min="5894" max="6134" width="9.140625" style="35"/>
    <col min="6135" max="6135" width="14.140625" style="35" customWidth="1"/>
    <col min="6136" max="6136" width="31.28515625" style="35" customWidth="1"/>
    <col min="6137" max="6137" width="11.5703125" style="35" bestFit="1" customWidth="1"/>
    <col min="6138" max="6146" width="11" style="35" customWidth="1"/>
    <col min="6147" max="6147" width="11.140625" style="35" customWidth="1"/>
    <col min="6148" max="6149" width="11" style="35" customWidth="1"/>
    <col min="6150" max="6390" width="9.140625" style="35"/>
    <col min="6391" max="6391" width="14.140625" style="35" customWidth="1"/>
    <col min="6392" max="6392" width="31.28515625" style="35" customWidth="1"/>
    <col min="6393" max="6393" width="11.5703125" style="35" bestFit="1" customWidth="1"/>
    <col min="6394" max="6402" width="11" style="35" customWidth="1"/>
    <col min="6403" max="6403" width="11.140625" style="35" customWidth="1"/>
    <col min="6404" max="6405" width="11" style="35" customWidth="1"/>
    <col min="6406" max="6646" width="9.140625" style="35"/>
    <col min="6647" max="6647" width="14.140625" style="35" customWidth="1"/>
    <col min="6648" max="6648" width="31.28515625" style="35" customWidth="1"/>
    <col min="6649" max="6649" width="11.5703125" style="35" bestFit="1" customWidth="1"/>
    <col min="6650" max="6658" width="11" style="35" customWidth="1"/>
    <col min="6659" max="6659" width="11.140625" style="35" customWidth="1"/>
    <col min="6660" max="6661" width="11" style="35" customWidth="1"/>
    <col min="6662" max="6902" width="9.140625" style="35"/>
    <col min="6903" max="6903" width="14.140625" style="35" customWidth="1"/>
    <col min="6904" max="6904" width="31.28515625" style="35" customWidth="1"/>
    <col min="6905" max="6905" width="11.5703125" style="35" bestFit="1" customWidth="1"/>
    <col min="6906" max="6914" width="11" style="35" customWidth="1"/>
    <col min="6915" max="6915" width="11.140625" style="35" customWidth="1"/>
    <col min="6916" max="6917" width="11" style="35" customWidth="1"/>
    <col min="6918" max="7158" width="9.140625" style="35"/>
    <col min="7159" max="7159" width="14.140625" style="35" customWidth="1"/>
    <col min="7160" max="7160" width="31.28515625" style="35" customWidth="1"/>
    <col min="7161" max="7161" width="11.5703125" style="35" bestFit="1" customWidth="1"/>
    <col min="7162" max="7170" width="11" style="35" customWidth="1"/>
    <col min="7171" max="7171" width="11.140625" style="35" customWidth="1"/>
    <col min="7172" max="7173" width="11" style="35" customWidth="1"/>
    <col min="7174" max="7414" width="9.140625" style="35"/>
    <col min="7415" max="7415" width="14.140625" style="35" customWidth="1"/>
    <col min="7416" max="7416" width="31.28515625" style="35" customWidth="1"/>
    <col min="7417" max="7417" width="11.5703125" style="35" bestFit="1" customWidth="1"/>
    <col min="7418" max="7426" width="11" style="35" customWidth="1"/>
    <col min="7427" max="7427" width="11.140625" style="35" customWidth="1"/>
    <col min="7428" max="7429" width="11" style="35" customWidth="1"/>
    <col min="7430" max="7670" width="9.140625" style="35"/>
    <col min="7671" max="7671" width="14.140625" style="35" customWidth="1"/>
    <col min="7672" max="7672" width="31.28515625" style="35" customWidth="1"/>
    <col min="7673" max="7673" width="11.5703125" style="35" bestFit="1" customWidth="1"/>
    <col min="7674" max="7682" width="11" style="35" customWidth="1"/>
    <col min="7683" max="7683" width="11.140625" style="35" customWidth="1"/>
    <col min="7684" max="7685" width="11" style="35" customWidth="1"/>
    <col min="7686" max="7926" width="9.140625" style="35"/>
    <col min="7927" max="7927" width="14.140625" style="35" customWidth="1"/>
    <col min="7928" max="7928" width="31.28515625" style="35" customWidth="1"/>
    <col min="7929" max="7929" width="11.5703125" style="35" bestFit="1" customWidth="1"/>
    <col min="7930" max="7938" width="11" style="35" customWidth="1"/>
    <col min="7939" max="7939" width="11.140625" style="35" customWidth="1"/>
    <col min="7940" max="7941" width="11" style="35" customWidth="1"/>
    <col min="7942" max="8182" width="9.140625" style="35"/>
    <col min="8183" max="8183" width="14.140625" style="35" customWidth="1"/>
    <col min="8184" max="8184" width="31.28515625" style="35" customWidth="1"/>
    <col min="8185" max="8185" width="11.5703125" style="35" bestFit="1" customWidth="1"/>
    <col min="8186" max="8194" width="11" style="35" customWidth="1"/>
    <col min="8195" max="8195" width="11.140625" style="35" customWidth="1"/>
    <col min="8196" max="8197" width="11" style="35" customWidth="1"/>
    <col min="8198" max="8438" width="9.140625" style="35"/>
    <col min="8439" max="8439" width="14.140625" style="35" customWidth="1"/>
    <col min="8440" max="8440" width="31.28515625" style="35" customWidth="1"/>
    <col min="8441" max="8441" width="11.5703125" style="35" bestFit="1" customWidth="1"/>
    <col min="8442" max="8450" width="11" style="35" customWidth="1"/>
    <col min="8451" max="8451" width="11.140625" style="35" customWidth="1"/>
    <col min="8452" max="8453" width="11" style="35" customWidth="1"/>
    <col min="8454" max="8694" width="9.140625" style="35"/>
    <col min="8695" max="8695" width="14.140625" style="35" customWidth="1"/>
    <col min="8696" max="8696" width="31.28515625" style="35" customWidth="1"/>
    <col min="8697" max="8697" width="11.5703125" style="35" bestFit="1" customWidth="1"/>
    <col min="8698" max="8706" width="11" style="35" customWidth="1"/>
    <col min="8707" max="8707" width="11.140625" style="35" customWidth="1"/>
    <col min="8708" max="8709" width="11" style="35" customWidth="1"/>
    <col min="8710" max="8950" width="9.140625" style="35"/>
    <col min="8951" max="8951" width="14.140625" style="35" customWidth="1"/>
    <col min="8952" max="8952" width="31.28515625" style="35" customWidth="1"/>
    <col min="8953" max="8953" width="11.5703125" style="35" bestFit="1" customWidth="1"/>
    <col min="8954" max="8962" width="11" style="35" customWidth="1"/>
    <col min="8963" max="8963" width="11.140625" style="35" customWidth="1"/>
    <col min="8964" max="8965" width="11" style="35" customWidth="1"/>
    <col min="8966" max="9206" width="9.140625" style="35"/>
    <col min="9207" max="9207" width="14.140625" style="35" customWidth="1"/>
    <col min="9208" max="9208" width="31.28515625" style="35" customWidth="1"/>
    <col min="9209" max="9209" width="11.5703125" style="35" bestFit="1" customWidth="1"/>
    <col min="9210" max="9218" width="11" style="35" customWidth="1"/>
    <col min="9219" max="9219" width="11.140625" style="35" customWidth="1"/>
    <col min="9220" max="9221" width="11" style="35" customWidth="1"/>
    <col min="9222" max="9462" width="9.140625" style="35"/>
    <col min="9463" max="9463" width="14.140625" style="35" customWidth="1"/>
    <col min="9464" max="9464" width="31.28515625" style="35" customWidth="1"/>
    <col min="9465" max="9465" width="11.5703125" style="35" bestFit="1" customWidth="1"/>
    <col min="9466" max="9474" width="11" style="35" customWidth="1"/>
    <col min="9475" max="9475" width="11.140625" style="35" customWidth="1"/>
    <col min="9476" max="9477" width="11" style="35" customWidth="1"/>
    <col min="9478" max="9718" width="9.140625" style="35"/>
    <col min="9719" max="9719" width="14.140625" style="35" customWidth="1"/>
    <col min="9720" max="9720" width="31.28515625" style="35" customWidth="1"/>
    <col min="9721" max="9721" width="11.5703125" style="35" bestFit="1" customWidth="1"/>
    <col min="9722" max="9730" width="11" style="35" customWidth="1"/>
    <col min="9731" max="9731" width="11.140625" style="35" customWidth="1"/>
    <col min="9732" max="9733" width="11" style="35" customWidth="1"/>
    <col min="9734" max="9974" width="9.140625" style="35"/>
    <col min="9975" max="9975" width="14.140625" style="35" customWidth="1"/>
    <col min="9976" max="9976" width="31.28515625" style="35" customWidth="1"/>
    <col min="9977" max="9977" width="11.5703125" style="35" bestFit="1" customWidth="1"/>
    <col min="9978" max="9986" width="11" style="35" customWidth="1"/>
    <col min="9987" max="9987" width="11.140625" style="35" customWidth="1"/>
    <col min="9988" max="9989" width="11" style="35" customWidth="1"/>
    <col min="9990" max="10230" width="9.140625" style="35"/>
    <col min="10231" max="10231" width="14.140625" style="35" customWidth="1"/>
    <col min="10232" max="10232" width="31.28515625" style="35" customWidth="1"/>
    <col min="10233" max="10233" width="11.5703125" style="35" bestFit="1" customWidth="1"/>
    <col min="10234" max="10242" width="11" style="35" customWidth="1"/>
    <col min="10243" max="10243" width="11.140625" style="35" customWidth="1"/>
    <col min="10244" max="10245" width="11" style="35" customWidth="1"/>
    <col min="10246" max="10486" width="9.140625" style="35"/>
    <col min="10487" max="10487" width="14.140625" style="35" customWidth="1"/>
    <col min="10488" max="10488" width="31.28515625" style="35" customWidth="1"/>
    <col min="10489" max="10489" width="11.5703125" style="35" bestFit="1" customWidth="1"/>
    <col min="10490" max="10498" width="11" style="35" customWidth="1"/>
    <col min="10499" max="10499" width="11.140625" style="35" customWidth="1"/>
    <col min="10500" max="10501" width="11" style="35" customWidth="1"/>
    <col min="10502" max="10742" width="9.140625" style="35"/>
    <col min="10743" max="10743" width="14.140625" style="35" customWidth="1"/>
    <col min="10744" max="10744" width="31.28515625" style="35" customWidth="1"/>
    <col min="10745" max="10745" width="11.5703125" style="35" bestFit="1" customWidth="1"/>
    <col min="10746" max="10754" width="11" style="35" customWidth="1"/>
    <col min="10755" max="10755" width="11.140625" style="35" customWidth="1"/>
    <col min="10756" max="10757" width="11" style="35" customWidth="1"/>
    <col min="10758" max="10998" width="9.140625" style="35"/>
    <col min="10999" max="10999" width="14.140625" style="35" customWidth="1"/>
    <col min="11000" max="11000" width="31.28515625" style="35" customWidth="1"/>
    <col min="11001" max="11001" width="11.5703125" style="35" bestFit="1" customWidth="1"/>
    <col min="11002" max="11010" width="11" style="35" customWidth="1"/>
    <col min="11011" max="11011" width="11.140625" style="35" customWidth="1"/>
    <col min="11012" max="11013" width="11" style="35" customWidth="1"/>
    <col min="11014" max="11254" width="9.140625" style="35"/>
    <col min="11255" max="11255" width="14.140625" style="35" customWidth="1"/>
    <col min="11256" max="11256" width="31.28515625" style="35" customWidth="1"/>
    <col min="11257" max="11257" width="11.5703125" style="35" bestFit="1" customWidth="1"/>
    <col min="11258" max="11266" width="11" style="35" customWidth="1"/>
    <col min="11267" max="11267" width="11.140625" style="35" customWidth="1"/>
    <col min="11268" max="11269" width="11" style="35" customWidth="1"/>
    <col min="11270" max="11510" width="9.140625" style="35"/>
    <col min="11511" max="11511" width="14.140625" style="35" customWidth="1"/>
    <col min="11512" max="11512" width="31.28515625" style="35" customWidth="1"/>
    <col min="11513" max="11513" width="11.5703125" style="35" bestFit="1" customWidth="1"/>
    <col min="11514" max="11522" width="11" style="35" customWidth="1"/>
    <col min="11523" max="11523" width="11.140625" style="35" customWidth="1"/>
    <col min="11524" max="11525" width="11" style="35" customWidth="1"/>
    <col min="11526" max="11766" width="9.140625" style="35"/>
    <col min="11767" max="11767" width="14.140625" style="35" customWidth="1"/>
    <col min="11768" max="11768" width="31.28515625" style="35" customWidth="1"/>
    <col min="11769" max="11769" width="11.5703125" style="35" bestFit="1" customWidth="1"/>
    <col min="11770" max="11778" width="11" style="35" customWidth="1"/>
    <col min="11779" max="11779" width="11.140625" style="35" customWidth="1"/>
    <col min="11780" max="11781" width="11" style="35" customWidth="1"/>
    <col min="11782" max="12022" width="9.140625" style="35"/>
    <col min="12023" max="12023" width="14.140625" style="35" customWidth="1"/>
    <col min="12024" max="12024" width="31.28515625" style="35" customWidth="1"/>
    <col min="12025" max="12025" width="11.5703125" style="35" bestFit="1" customWidth="1"/>
    <col min="12026" max="12034" width="11" style="35" customWidth="1"/>
    <col min="12035" max="12035" width="11.140625" style="35" customWidth="1"/>
    <col min="12036" max="12037" width="11" style="35" customWidth="1"/>
    <col min="12038" max="12278" width="9.140625" style="35"/>
    <col min="12279" max="12279" width="14.140625" style="35" customWidth="1"/>
    <col min="12280" max="12280" width="31.28515625" style="35" customWidth="1"/>
    <col min="12281" max="12281" width="11.5703125" style="35" bestFit="1" customWidth="1"/>
    <col min="12282" max="12290" width="11" style="35" customWidth="1"/>
    <col min="12291" max="12291" width="11.140625" style="35" customWidth="1"/>
    <col min="12292" max="12293" width="11" style="35" customWidth="1"/>
    <col min="12294" max="12534" width="9.140625" style="35"/>
    <col min="12535" max="12535" width="14.140625" style="35" customWidth="1"/>
    <col min="12536" max="12536" width="31.28515625" style="35" customWidth="1"/>
    <col min="12537" max="12537" width="11.5703125" style="35" bestFit="1" customWidth="1"/>
    <col min="12538" max="12546" width="11" style="35" customWidth="1"/>
    <col min="12547" max="12547" width="11.140625" style="35" customWidth="1"/>
    <col min="12548" max="12549" width="11" style="35" customWidth="1"/>
    <col min="12550" max="12790" width="9.140625" style="35"/>
    <col min="12791" max="12791" width="14.140625" style="35" customWidth="1"/>
    <col min="12792" max="12792" width="31.28515625" style="35" customWidth="1"/>
    <col min="12793" max="12793" width="11.5703125" style="35" bestFit="1" customWidth="1"/>
    <col min="12794" max="12802" width="11" style="35" customWidth="1"/>
    <col min="12803" max="12803" width="11.140625" style="35" customWidth="1"/>
    <col min="12804" max="12805" width="11" style="35" customWidth="1"/>
    <col min="12806" max="13046" width="9.140625" style="35"/>
    <col min="13047" max="13047" width="14.140625" style="35" customWidth="1"/>
    <col min="13048" max="13048" width="31.28515625" style="35" customWidth="1"/>
    <col min="13049" max="13049" width="11.5703125" style="35" bestFit="1" customWidth="1"/>
    <col min="13050" max="13058" width="11" style="35" customWidth="1"/>
    <col min="13059" max="13059" width="11.140625" style="35" customWidth="1"/>
    <col min="13060" max="13061" width="11" style="35" customWidth="1"/>
    <col min="13062" max="13302" width="9.140625" style="35"/>
    <col min="13303" max="13303" width="14.140625" style="35" customWidth="1"/>
    <col min="13304" max="13304" width="31.28515625" style="35" customWidth="1"/>
    <col min="13305" max="13305" width="11.5703125" style="35" bestFit="1" customWidth="1"/>
    <col min="13306" max="13314" width="11" style="35" customWidth="1"/>
    <col min="13315" max="13315" width="11.140625" style="35" customWidth="1"/>
    <col min="13316" max="13317" width="11" style="35" customWidth="1"/>
    <col min="13318" max="13558" width="9.140625" style="35"/>
    <col min="13559" max="13559" width="14.140625" style="35" customWidth="1"/>
    <col min="13560" max="13560" width="31.28515625" style="35" customWidth="1"/>
    <col min="13561" max="13561" width="11.5703125" style="35" bestFit="1" customWidth="1"/>
    <col min="13562" max="13570" width="11" style="35" customWidth="1"/>
    <col min="13571" max="13571" width="11.140625" style="35" customWidth="1"/>
    <col min="13572" max="13573" width="11" style="35" customWidth="1"/>
    <col min="13574" max="13814" width="9.140625" style="35"/>
    <col min="13815" max="13815" width="14.140625" style="35" customWidth="1"/>
    <col min="13816" max="13816" width="31.28515625" style="35" customWidth="1"/>
    <col min="13817" max="13817" width="11.5703125" style="35" bestFit="1" customWidth="1"/>
    <col min="13818" max="13826" width="11" style="35" customWidth="1"/>
    <col min="13827" max="13827" width="11.140625" style="35" customWidth="1"/>
    <col min="13828" max="13829" width="11" style="35" customWidth="1"/>
    <col min="13830" max="14070" width="9.140625" style="35"/>
    <col min="14071" max="14071" width="14.140625" style="35" customWidth="1"/>
    <col min="14072" max="14072" width="31.28515625" style="35" customWidth="1"/>
    <col min="14073" max="14073" width="11.5703125" style="35" bestFit="1" customWidth="1"/>
    <col min="14074" max="14082" width="11" style="35" customWidth="1"/>
    <col min="14083" max="14083" width="11.140625" style="35" customWidth="1"/>
    <col min="14084" max="14085" width="11" style="35" customWidth="1"/>
    <col min="14086" max="14326" width="9.140625" style="35"/>
    <col min="14327" max="14327" width="14.140625" style="35" customWidth="1"/>
    <col min="14328" max="14328" width="31.28515625" style="35" customWidth="1"/>
    <col min="14329" max="14329" width="11.5703125" style="35" bestFit="1" customWidth="1"/>
    <col min="14330" max="14338" width="11" style="35" customWidth="1"/>
    <col min="14339" max="14339" width="11.140625" style="35" customWidth="1"/>
    <col min="14340" max="14341" width="11" style="35" customWidth="1"/>
    <col min="14342" max="14582" width="9.140625" style="35"/>
    <col min="14583" max="14583" width="14.140625" style="35" customWidth="1"/>
    <col min="14584" max="14584" width="31.28515625" style="35" customWidth="1"/>
    <col min="14585" max="14585" width="11.5703125" style="35" bestFit="1" customWidth="1"/>
    <col min="14586" max="14594" width="11" style="35" customWidth="1"/>
    <col min="14595" max="14595" width="11.140625" style="35" customWidth="1"/>
    <col min="14596" max="14597" width="11" style="35" customWidth="1"/>
    <col min="14598" max="14838" width="9.140625" style="35"/>
    <col min="14839" max="14839" width="14.140625" style="35" customWidth="1"/>
    <col min="14840" max="14840" width="31.28515625" style="35" customWidth="1"/>
    <col min="14841" max="14841" width="11.5703125" style="35" bestFit="1" customWidth="1"/>
    <col min="14842" max="14850" width="11" style="35" customWidth="1"/>
    <col min="14851" max="14851" width="11.140625" style="35" customWidth="1"/>
    <col min="14852" max="14853" width="11" style="35" customWidth="1"/>
    <col min="14854" max="15094" width="9.140625" style="35"/>
    <col min="15095" max="15095" width="14.140625" style="35" customWidth="1"/>
    <col min="15096" max="15096" width="31.28515625" style="35" customWidth="1"/>
    <col min="15097" max="15097" width="11.5703125" style="35" bestFit="1" customWidth="1"/>
    <col min="15098" max="15106" width="11" style="35" customWidth="1"/>
    <col min="15107" max="15107" width="11.140625" style="35" customWidth="1"/>
    <col min="15108" max="15109" width="11" style="35" customWidth="1"/>
    <col min="15110" max="15350" width="9.140625" style="35"/>
    <col min="15351" max="15351" width="14.140625" style="35" customWidth="1"/>
    <col min="15352" max="15352" width="31.28515625" style="35" customWidth="1"/>
    <col min="15353" max="15353" width="11.5703125" style="35" bestFit="1" customWidth="1"/>
    <col min="15354" max="15362" width="11" style="35" customWidth="1"/>
    <col min="15363" max="15363" width="11.140625" style="35" customWidth="1"/>
    <col min="15364" max="15365" width="11" style="35" customWidth="1"/>
    <col min="15366" max="15606" width="9.140625" style="35"/>
    <col min="15607" max="15607" width="14.140625" style="35" customWidth="1"/>
    <col min="15608" max="15608" width="31.28515625" style="35" customWidth="1"/>
    <col min="15609" max="15609" width="11.5703125" style="35" bestFit="1" customWidth="1"/>
    <col min="15610" max="15618" width="11" style="35" customWidth="1"/>
    <col min="15619" max="15619" width="11.140625" style="35" customWidth="1"/>
    <col min="15620" max="15621" width="11" style="35" customWidth="1"/>
    <col min="15622" max="15862" width="9.140625" style="35"/>
    <col min="15863" max="15863" width="14.140625" style="35" customWidth="1"/>
    <col min="15864" max="15864" width="31.28515625" style="35" customWidth="1"/>
    <col min="15865" max="15865" width="11.5703125" style="35" bestFit="1" customWidth="1"/>
    <col min="15866" max="15874" width="11" style="35" customWidth="1"/>
    <col min="15875" max="15875" width="11.140625" style="35" customWidth="1"/>
    <col min="15876" max="15877" width="11" style="35" customWidth="1"/>
    <col min="15878" max="16118" width="9.140625" style="35"/>
    <col min="16119" max="16119" width="14.140625" style="35" customWidth="1"/>
    <col min="16120" max="16120" width="31.28515625" style="35" customWidth="1"/>
    <col min="16121" max="16121" width="11.5703125" style="35" bestFit="1" customWidth="1"/>
    <col min="16122" max="16130" width="11" style="35" customWidth="1"/>
    <col min="16131" max="16131" width="11.140625" style="35" customWidth="1"/>
    <col min="16132" max="16133" width="11" style="35" customWidth="1"/>
    <col min="16134" max="16384" width="9.140625" style="35"/>
  </cols>
  <sheetData>
    <row r="2" spans="1:5" x14ac:dyDescent="0.25">
      <c r="C2" s="36" t="s">
        <v>100</v>
      </c>
      <c r="D2" s="36"/>
      <c r="E2" s="75" t="s">
        <v>164</v>
      </c>
    </row>
    <row r="3" spans="1:5" x14ac:dyDescent="0.25">
      <c r="E3" s="76" t="s">
        <v>36</v>
      </c>
    </row>
    <row r="4" spans="1:5" ht="60" x14ac:dyDescent="0.25">
      <c r="A4" s="40" t="s">
        <v>37</v>
      </c>
      <c r="B4" s="40" t="s">
        <v>38</v>
      </c>
      <c r="C4" s="41" t="s">
        <v>39</v>
      </c>
      <c r="D4" s="42" t="s">
        <v>162</v>
      </c>
      <c r="E4" s="41" t="s">
        <v>40</v>
      </c>
    </row>
    <row r="5" spans="1:5" x14ac:dyDescent="0.25">
      <c r="A5" s="41">
        <v>1</v>
      </c>
      <c r="B5" s="41">
        <v>41</v>
      </c>
      <c r="C5" s="39" t="s">
        <v>1</v>
      </c>
      <c r="D5" s="48">
        <f>D6+D7+D8</f>
        <v>532613</v>
      </c>
      <c r="E5" s="48">
        <f t="shared" ref="E5" si="0">E6+E7+E8</f>
        <v>25476</v>
      </c>
    </row>
    <row r="6" spans="1:5" ht="30" x14ac:dyDescent="0.25">
      <c r="A6" s="77">
        <v>2</v>
      </c>
      <c r="B6" s="49">
        <v>411</v>
      </c>
      <c r="C6" s="78" t="s">
        <v>101</v>
      </c>
      <c r="D6" s="79">
        <v>424240</v>
      </c>
      <c r="E6" s="79">
        <v>20082</v>
      </c>
    </row>
    <row r="7" spans="1:5" ht="30" x14ac:dyDescent="0.25">
      <c r="A7" s="41">
        <v>3</v>
      </c>
      <c r="B7" s="49">
        <v>412</v>
      </c>
      <c r="C7" s="78" t="s">
        <v>102</v>
      </c>
      <c r="D7" s="79">
        <v>77995</v>
      </c>
      <c r="E7" s="79">
        <v>3388</v>
      </c>
    </row>
    <row r="8" spans="1:5" x14ac:dyDescent="0.25">
      <c r="A8" s="77">
        <v>4</v>
      </c>
      <c r="B8" s="49" t="s">
        <v>103</v>
      </c>
      <c r="C8" s="78" t="s">
        <v>2</v>
      </c>
      <c r="D8" s="79">
        <v>30378</v>
      </c>
      <c r="E8" s="79">
        <v>2006</v>
      </c>
    </row>
    <row r="9" spans="1:5" x14ac:dyDescent="0.25">
      <c r="A9" s="41">
        <v>5</v>
      </c>
      <c r="B9" s="80" t="s">
        <v>104</v>
      </c>
      <c r="C9" s="78" t="s">
        <v>105</v>
      </c>
      <c r="D9" s="79"/>
      <c r="E9" s="79">
        <v>250</v>
      </c>
    </row>
    <row r="10" spans="1:5" x14ac:dyDescent="0.25">
      <c r="A10" s="77">
        <v>6</v>
      </c>
      <c r="B10" s="41">
        <v>42</v>
      </c>
      <c r="C10" s="39" t="s">
        <v>106</v>
      </c>
      <c r="D10" s="44">
        <v>869630</v>
      </c>
      <c r="E10" s="44">
        <v>72313</v>
      </c>
    </row>
    <row r="11" spans="1:5" ht="30" x14ac:dyDescent="0.25">
      <c r="A11" s="41">
        <v>7</v>
      </c>
      <c r="B11" s="41">
        <v>43</v>
      </c>
      <c r="C11" s="39" t="s">
        <v>107</v>
      </c>
      <c r="D11" s="44"/>
      <c r="E11" s="44"/>
    </row>
    <row r="12" spans="1:5" ht="45" x14ac:dyDescent="0.25">
      <c r="A12" s="77">
        <v>8</v>
      </c>
      <c r="B12" s="41">
        <v>44</v>
      </c>
      <c r="C12" s="39" t="s">
        <v>108</v>
      </c>
      <c r="D12" s="44">
        <v>25700</v>
      </c>
      <c r="E12" s="44">
        <v>1556</v>
      </c>
    </row>
    <row r="13" spans="1:5" ht="45" x14ac:dyDescent="0.25">
      <c r="A13" s="41">
        <v>9</v>
      </c>
      <c r="B13" s="41">
        <v>451</v>
      </c>
      <c r="C13" s="39" t="s">
        <v>109</v>
      </c>
      <c r="D13" s="44">
        <v>61110</v>
      </c>
      <c r="E13" s="44">
        <v>10000</v>
      </c>
    </row>
    <row r="14" spans="1:5" ht="30" x14ac:dyDescent="0.25">
      <c r="A14" s="77">
        <v>10</v>
      </c>
      <c r="B14" s="49"/>
      <c r="C14" s="78" t="s">
        <v>110</v>
      </c>
      <c r="D14" s="79"/>
      <c r="E14" s="79">
        <v>2000</v>
      </c>
    </row>
    <row r="15" spans="1:5" ht="26.25" x14ac:dyDescent="0.25">
      <c r="A15" s="41">
        <v>11</v>
      </c>
      <c r="B15" s="81">
        <v>452</v>
      </c>
      <c r="C15" s="82" t="s">
        <v>111</v>
      </c>
      <c r="D15" s="79"/>
      <c r="E15" s="79"/>
    </row>
    <row r="16" spans="1:5" ht="30" x14ac:dyDescent="0.25">
      <c r="A16" s="77">
        <v>12</v>
      </c>
      <c r="B16" s="41">
        <v>453</v>
      </c>
      <c r="C16" s="39" t="s">
        <v>112</v>
      </c>
      <c r="D16" s="44"/>
      <c r="E16" s="44"/>
    </row>
    <row r="17" spans="1:5" ht="30" x14ac:dyDescent="0.25">
      <c r="A17" s="41">
        <v>13</v>
      </c>
      <c r="B17" s="41">
        <v>454</v>
      </c>
      <c r="C17" s="39" t="s">
        <v>113</v>
      </c>
      <c r="D17" s="44"/>
      <c r="E17" s="44">
        <v>5000</v>
      </c>
    </row>
    <row r="18" spans="1:5" x14ac:dyDescent="0.25">
      <c r="A18" s="77">
        <v>14</v>
      </c>
      <c r="B18" s="41">
        <v>46</v>
      </c>
      <c r="C18" s="39" t="s">
        <v>114</v>
      </c>
      <c r="D18" s="44">
        <v>283815</v>
      </c>
      <c r="E18" s="44">
        <v>11571</v>
      </c>
    </row>
    <row r="19" spans="1:5" ht="30" x14ac:dyDescent="0.25">
      <c r="A19" s="41">
        <v>15</v>
      </c>
      <c r="B19" s="41">
        <v>47</v>
      </c>
      <c r="C19" s="39" t="s">
        <v>115</v>
      </c>
      <c r="D19" s="44">
        <v>67980</v>
      </c>
      <c r="E19" s="44">
        <v>4076</v>
      </c>
    </row>
    <row r="20" spans="1:5" x14ac:dyDescent="0.25">
      <c r="A20" s="77">
        <v>16</v>
      </c>
      <c r="B20" s="41">
        <v>48</v>
      </c>
      <c r="C20" s="39" t="s">
        <v>116</v>
      </c>
      <c r="D20" s="44">
        <v>156019</v>
      </c>
      <c r="E20" s="44">
        <v>9476</v>
      </c>
    </row>
    <row r="21" spans="1:5" x14ac:dyDescent="0.25">
      <c r="A21" s="41">
        <v>17</v>
      </c>
      <c r="B21" s="41" t="s">
        <v>117</v>
      </c>
      <c r="C21" s="39" t="s">
        <v>118</v>
      </c>
      <c r="D21" s="44">
        <v>15000</v>
      </c>
      <c r="E21" s="44"/>
    </row>
    <row r="22" spans="1:5" x14ac:dyDescent="0.25">
      <c r="A22" s="77">
        <v>18</v>
      </c>
      <c r="B22" s="49"/>
      <c r="C22" s="78" t="s">
        <v>119</v>
      </c>
      <c r="D22" s="79">
        <v>5000</v>
      </c>
      <c r="E22" s="79"/>
    </row>
    <row r="23" spans="1:5" x14ac:dyDescent="0.25">
      <c r="A23" s="41">
        <v>19</v>
      </c>
      <c r="B23" s="41">
        <v>51</v>
      </c>
      <c r="C23" s="39" t="s">
        <v>120</v>
      </c>
      <c r="D23" s="44">
        <v>488063</v>
      </c>
      <c r="E23" s="44">
        <v>22503</v>
      </c>
    </row>
    <row r="24" spans="1:5" x14ac:dyDescent="0.25">
      <c r="A24" s="77">
        <v>20</v>
      </c>
      <c r="B24" s="41">
        <v>52</v>
      </c>
      <c r="C24" s="83" t="s">
        <v>121</v>
      </c>
      <c r="D24" s="44"/>
      <c r="E24" s="44"/>
    </row>
    <row r="25" spans="1:5" x14ac:dyDescent="0.25">
      <c r="A25" s="41">
        <v>21</v>
      </c>
      <c r="B25" s="41">
        <v>54</v>
      </c>
      <c r="C25" s="83" t="s">
        <v>122</v>
      </c>
      <c r="D25" s="44"/>
      <c r="E25" s="44"/>
    </row>
    <row r="26" spans="1:5" x14ac:dyDescent="0.25">
      <c r="A26" s="41" t="s">
        <v>123</v>
      </c>
      <c r="B26" s="41">
        <v>61</v>
      </c>
      <c r="C26" s="83" t="s">
        <v>124</v>
      </c>
      <c r="D26" s="48">
        <f>D27+D28+D29</f>
        <v>140070</v>
      </c>
      <c r="E26" s="48">
        <f t="shared" ref="E26" si="1">E27+E28+E29</f>
        <v>11438</v>
      </c>
    </row>
    <row r="27" spans="1:5" ht="26.25" x14ac:dyDescent="0.25">
      <c r="A27" s="41" t="s">
        <v>125</v>
      </c>
      <c r="B27" s="84" t="s">
        <v>126</v>
      </c>
      <c r="C27" s="83" t="s">
        <v>127</v>
      </c>
      <c r="D27" s="47">
        <v>140070</v>
      </c>
      <c r="E27" s="47">
        <v>11438</v>
      </c>
    </row>
    <row r="28" spans="1:5" ht="26.25" x14ac:dyDescent="0.25">
      <c r="A28" s="41" t="s">
        <v>128</v>
      </c>
      <c r="B28" s="84" t="s">
        <v>129</v>
      </c>
      <c r="C28" s="83" t="s">
        <v>130</v>
      </c>
      <c r="D28" s="47"/>
      <c r="E28" s="47"/>
    </row>
    <row r="29" spans="1:5" ht="26.25" x14ac:dyDescent="0.25">
      <c r="A29" s="77" t="s">
        <v>131</v>
      </c>
      <c r="B29" s="84" t="s">
        <v>132</v>
      </c>
      <c r="C29" s="83" t="s">
        <v>133</v>
      </c>
      <c r="D29" s="47"/>
      <c r="E29" s="47"/>
    </row>
    <row r="30" spans="1:5" ht="15.75" thickBot="1" x14ac:dyDescent="0.3">
      <c r="A30" s="41" t="s">
        <v>134</v>
      </c>
      <c r="B30" s="41">
        <v>62</v>
      </c>
      <c r="C30" s="83" t="s">
        <v>135</v>
      </c>
      <c r="D30" s="47"/>
      <c r="E30" s="47"/>
    </row>
    <row r="31" spans="1:5" s="67" customFormat="1" ht="15.75" thickBot="1" x14ac:dyDescent="0.3">
      <c r="A31" s="41" t="s">
        <v>136</v>
      </c>
      <c r="B31" s="62"/>
      <c r="C31" s="63" t="s">
        <v>92</v>
      </c>
      <c r="D31" s="85">
        <f t="shared" ref="D31:E31" si="2">D5+D10+D11+D12+D13+D15+D16+D17+D18+D19+D20+D21+D23+D24+D25+D26+D30</f>
        <v>2640000</v>
      </c>
      <c r="E31" s="85">
        <f t="shared" si="2"/>
        <v>173409</v>
      </c>
    </row>
    <row r="32" spans="1:5" s="88" customFormat="1" x14ac:dyDescent="0.25">
      <c r="A32" s="86"/>
      <c r="B32" s="87" t="s">
        <v>137</v>
      </c>
      <c r="C32" s="87"/>
      <c r="D32" s="87"/>
      <c r="E32" s="87"/>
    </row>
    <row r="33" spans="2:5" x14ac:dyDescent="0.25">
      <c r="B33" s="89" t="s">
        <v>138</v>
      </c>
      <c r="C33" s="89"/>
      <c r="D33" s="89"/>
      <c r="E33" s="89"/>
    </row>
    <row r="34" spans="2:5" x14ac:dyDescent="0.25">
      <c r="B34" s="90"/>
      <c r="C34" s="91"/>
      <c r="D34" s="65"/>
      <c r="E34" s="65"/>
    </row>
    <row r="35" spans="2:5" x14ac:dyDescent="0.25">
      <c r="B35" s="92"/>
      <c r="C35" s="65"/>
      <c r="D35" s="65"/>
      <c r="E35" s="65"/>
    </row>
    <row r="36" spans="2:5" x14ac:dyDescent="0.25">
      <c r="B36" s="92"/>
      <c r="C36" s="65"/>
      <c r="D36" s="65"/>
      <c r="E36" s="65"/>
    </row>
    <row r="39" spans="2:5" x14ac:dyDescent="0.25">
      <c r="B39" s="93"/>
    </row>
  </sheetData>
  <sheetProtection algorithmName="SHA-512" hashValue="MdbEy+f3xzItkd2HjulEB3wWZ/Td8Tw/pa4CJ6AXLApNNZ5ZaHj/TJDU2gBFoAorUif69jBfyFy74P0qQ8aOlQ==" saltValue="tHE+id1hI3dHBh/5a7ea9A==" spinCount="100000" sheet="1" select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41"/>
  <sheetViews>
    <sheetView tabSelected="1" zoomScale="70" zoomScaleNormal="70" workbookViewId="0">
      <selection activeCell="D5" sqref="D5:E5"/>
    </sheetView>
  </sheetViews>
  <sheetFormatPr defaultRowHeight="15" x14ac:dyDescent="0.25"/>
  <cols>
    <col min="2" max="3" width="16.7109375" customWidth="1"/>
    <col min="4" max="4" width="19.140625" customWidth="1"/>
    <col min="5" max="5" width="27.7109375" customWidth="1"/>
  </cols>
  <sheetData>
    <row r="1" spans="2:9" ht="18.75" x14ac:dyDescent="0.3">
      <c r="B1" s="156"/>
      <c r="C1" s="161"/>
      <c r="D1" s="157"/>
      <c r="E1" s="157"/>
    </row>
    <row r="2" spans="2:9" ht="23.25" customHeight="1" x14ac:dyDescent="0.35">
      <c r="B2" s="156"/>
      <c r="C2" s="162"/>
      <c r="D2" s="176" t="s">
        <v>154</v>
      </c>
      <c r="E2" s="177"/>
    </row>
    <row r="3" spans="2:9" ht="18.75" customHeight="1" x14ac:dyDescent="0.3">
      <c r="B3" s="156"/>
      <c r="C3" s="163"/>
      <c r="D3" s="178" t="s">
        <v>29</v>
      </c>
      <c r="E3" s="179"/>
    </row>
    <row r="4" spans="2:9" ht="18.75" x14ac:dyDescent="0.3">
      <c r="B4" s="156"/>
      <c r="C4" s="164"/>
      <c r="D4" s="180" t="s">
        <v>158</v>
      </c>
      <c r="E4" s="181"/>
    </row>
    <row r="5" spans="2:9" ht="18.75" x14ac:dyDescent="0.3">
      <c r="B5" s="156"/>
      <c r="C5" s="165"/>
      <c r="D5" s="182" t="s">
        <v>159</v>
      </c>
      <c r="E5" s="183"/>
    </row>
    <row r="6" spans="2:9" ht="18.75" x14ac:dyDescent="0.3">
      <c r="B6" s="156"/>
      <c r="C6" s="165"/>
      <c r="D6" s="166"/>
      <c r="E6" s="167"/>
    </row>
    <row r="7" spans="2:9" ht="18.75" x14ac:dyDescent="0.3">
      <c r="B7" s="156"/>
      <c r="C7" s="165"/>
      <c r="D7" s="165"/>
      <c r="E7" s="167"/>
    </row>
    <row r="8" spans="2:9" ht="23.25" x14ac:dyDescent="0.35">
      <c r="B8" s="32" t="s">
        <v>28</v>
      </c>
      <c r="C8" s="32"/>
      <c r="D8" s="32"/>
      <c r="E8" s="31" t="str">
        <f>Prihodi!$F$5</f>
        <v>ЈАНУАР 2017</v>
      </c>
    </row>
    <row r="9" spans="2:9" ht="18.75" x14ac:dyDescent="0.3">
      <c r="B9" s="3"/>
      <c r="C9" s="15"/>
      <c r="D9" s="15"/>
      <c r="E9" s="14"/>
    </row>
    <row r="10" spans="2:9" ht="19.5" thickBot="1" x14ac:dyDescent="0.35">
      <c r="B10" s="6"/>
      <c r="C10" s="7"/>
      <c r="D10" s="175" t="s">
        <v>27</v>
      </c>
      <c r="E10" s="175"/>
    </row>
    <row r="11" spans="2:9" ht="19.5" thickTop="1" x14ac:dyDescent="0.3">
      <c r="B11" s="3"/>
    </row>
    <row r="12" spans="2:9" s="8" customFormat="1" ht="32.1" customHeight="1" x14ac:dyDescent="0.25">
      <c r="B12" s="22" t="s">
        <v>25</v>
      </c>
      <c r="C12" s="200"/>
      <c r="D12" s="200"/>
      <c r="E12" s="34">
        <f>Prihodi!$E$50</f>
        <v>2588000</v>
      </c>
      <c r="F12" s="19"/>
      <c r="G12" s="19"/>
      <c r="H12" s="174"/>
      <c r="I12" s="174"/>
    </row>
    <row r="13" spans="2:9" ht="32.1" customHeight="1" x14ac:dyDescent="0.35">
      <c r="B13" s="21" t="s">
        <v>26</v>
      </c>
      <c r="C13" s="201"/>
      <c r="D13" s="201"/>
      <c r="E13" s="33">
        <f>Rashodi!$D$31</f>
        <v>2640000</v>
      </c>
      <c r="F13" s="20"/>
      <c r="G13" s="20"/>
      <c r="H13" s="174"/>
      <c r="I13" s="174"/>
    </row>
    <row r="14" spans="2:9" ht="19.5" thickBot="1" x14ac:dyDescent="0.35">
      <c r="B14" s="13"/>
      <c r="C14" s="12"/>
      <c r="D14" s="12"/>
      <c r="E14" s="12"/>
    </row>
    <row r="15" spans="2:9" ht="18.75" x14ac:dyDescent="0.3">
      <c r="B15" s="156"/>
      <c r="C15" s="157"/>
      <c r="D15" s="157"/>
      <c r="E15" s="157"/>
    </row>
    <row r="16" spans="2:9" ht="18.75" x14ac:dyDescent="0.3">
      <c r="B16" s="156"/>
      <c r="C16" s="157"/>
      <c r="D16" s="157"/>
      <c r="E16" s="184" t="s">
        <v>153</v>
      </c>
    </row>
    <row r="17" spans="2:9" ht="18.75" x14ac:dyDescent="0.3">
      <c r="B17" s="156"/>
      <c r="C17" s="157"/>
      <c r="D17" s="157"/>
      <c r="E17" s="185"/>
    </row>
    <row r="18" spans="2:9" ht="18.75" x14ac:dyDescent="0.3">
      <c r="B18" s="156"/>
      <c r="C18" s="157"/>
      <c r="D18" s="157"/>
      <c r="E18" s="185"/>
    </row>
    <row r="19" spans="2:9" ht="18.75" x14ac:dyDescent="0.3">
      <c r="B19" s="156"/>
      <c r="C19" s="157"/>
      <c r="D19" s="157"/>
      <c r="E19" s="185"/>
    </row>
    <row r="20" spans="2:9" ht="18.75" x14ac:dyDescent="0.3">
      <c r="B20" s="156"/>
      <c r="C20" s="157"/>
      <c r="D20" s="157"/>
      <c r="E20" s="185"/>
    </row>
    <row r="21" spans="2:9" ht="18.75" x14ac:dyDescent="0.3">
      <c r="B21" s="156"/>
      <c r="C21" s="157"/>
      <c r="D21" s="157"/>
      <c r="E21" s="185"/>
    </row>
    <row r="22" spans="2:9" ht="18.75" x14ac:dyDescent="0.3">
      <c r="B22" s="156"/>
      <c r="C22" s="157"/>
      <c r="D22" s="157"/>
      <c r="E22" s="185"/>
    </row>
    <row r="23" spans="2:9" ht="18.75" x14ac:dyDescent="0.3">
      <c r="B23" s="158"/>
      <c r="C23" s="158"/>
      <c r="D23" s="158"/>
      <c r="E23" s="186"/>
    </row>
    <row r="24" spans="2:9" ht="18.75" x14ac:dyDescent="0.3">
      <c r="B24" s="156"/>
      <c r="C24" s="157"/>
      <c r="D24" s="157"/>
      <c r="E24" s="157"/>
    </row>
    <row r="25" spans="2:9" x14ac:dyDescent="0.25">
      <c r="B25" s="187" t="s">
        <v>30</v>
      </c>
      <c r="C25" s="187"/>
      <c r="D25" s="187"/>
      <c r="E25" s="187"/>
      <c r="F25" s="9"/>
      <c r="I25" s="4"/>
    </row>
    <row r="26" spans="2:9" x14ac:dyDescent="0.25">
      <c r="B26" s="188" t="s">
        <v>157</v>
      </c>
      <c r="C26" s="188"/>
      <c r="D26" s="188"/>
      <c r="E26" s="188"/>
      <c r="I26" s="4"/>
    </row>
    <row r="27" spans="2:9" x14ac:dyDescent="0.25">
      <c r="B27" s="189" t="s">
        <v>156</v>
      </c>
      <c r="C27" s="189"/>
      <c r="D27" s="189"/>
      <c r="E27" s="189"/>
    </row>
    <row r="28" spans="2:9" ht="19.5" thickBot="1" x14ac:dyDescent="0.35">
      <c r="B28" s="159"/>
      <c r="C28" s="160"/>
      <c r="D28" s="160"/>
      <c r="E28" s="160"/>
    </row>
    <row r="29" spans="2:9" ht="18.75" x14ac:dyDescent="0.3">
      <c r="B29" s="17"/>
      <c r="C29" s="18"/>
      <c r="D29" s="18"/>
      <c r="E29" s="18"/>
    </row>
    <row r="30" spans="2:9" ht="18.75" x14ac:dyDescent="0.3">
      <c r="B30" s="17"/>
      <c r="C30" s="18"/>
      <c r="D30" s="18"/>
      <c r="E30" s="18"/>
    </row>
    <row r="31" spans="2:9" ht="15" customHeight="1" x14ac:dyDescent="0.25">
      <c r="B31" s="190"/>
      <c r="C31" s="190"/>
      <c r="D31" s="190"/>
      <c r="E31" s="23"/>
    </row>
    <row r="33" spans="2:6" ht="18.75" customHeight="1" x14ac:dyDescent="0.3">
      <c r="B33" s="10"/>
      <c r="C33" s="171"/>
      <c r="D33" s="171"/>
      <c r="E33" s="16"/>
    </row>
    <row r="34" spans="2:6" ht="21" customHeight="1" x14ac:dyDescent="0.35">
      <c r="B34" s="10"/>
      <c r="C34" s="171"/>
      <c r="D34" s="171"/>
      <c r="E34" s="16"/>
      <c r="F34" s="5"/>
    </row>
    <row r="35" spans="2:6" ht="21" x14ac:dyDescent="0.35">
      <c r="B35" s="10"/>
      <c r="C35" s="172"/>
      <c r="D35" s="172"/>
      <c r="E35" s="16"/>
      <c r="F35" s="5"/>
    </row>
    <row r="36" spans="2:6" ht="21" x14ac:dyDescent="0.35">
      <c r="B36" s="10"/>
      <c r="C36" s="171"/>
      <c r="D36" s="171"/>
      <c r="E36" s="16"/>
      <c r="F36" s="5"/>
    </row>
    <row r="37" spans="2:6" ht="21" customHeight="1" x14ac:dyDescent="0.35">
      <c r="B37" s="173"/>
      <c r="C37" s="173"/>
      <c r="D37" s="173"/>
      <c r="E37" s="24"/>
      <c r="F37" s="5"/>
    </row>
    <row r="38" spans="2:6" ht="21" x14ac:dyDescent="0.35">
      <c r="B38" s="10"/>
      <c r="C38" s="172"/>
      <c r="D38" s="172"/>
      <c r="E38" s="16"/>
      <c r="F38" s="5"/>
    </row>
    <row r="39" spans="2:6" ht="21" x14ac:dyDescent="0.35">
      <c r="B39" s="10"/>
      <c r="C39" s="172"/>
      <c r="D39" s="172"/>
      <c r="E39" s="16"/>
      <c r="F39" s="5"/>
    </row>
    <row r="40" spans="2:6" ht="21" x14ac:dyDescent="0.35">
      <c r="B40" s="10"/>
      <c r="C40" s="171"/>
      <c r="D40" s="171"/>
      <c r="E40" s="16"/>
      <c r="F40" s="5"/>
    </row>
    <row r="41" spans="2:6" ht="21" x14ac:dyDescent="0.35">
      <c r="B41" s="11"/>
      <c r="F41" s="5"/>
    </row>
  </sheetData>
  <sheetProtection algorithmName="SHA-512" hashValue="vP1h1BzT2TgOKeJ2dgWRxYMH05XoVHdrhksUapTqropq0kjCFCKPcymDE0ISMdUu2ZJGZcVK/He3ccw7AO6IOw==" saltValue="BgnGE98ud5zYdsQfJXBx/Q==" spinCount="100000" sheet="1" scenarios="1" selectLockedCells="1"/>
  <mergeCells count="20">
    <mergeCell ref="H12:I12"/>
    <mergeCell ref="H13:I13"/>
    <mergeCell ref="C33:D33"/>
    <mergeCell ref="D10:E10"/>
    <mergeCell ref="D2:E2"/>
    <mergeCell ref="D3:E3"/>
    <mergeCell ref="D4:E4"/>
    <mergeCell ref="D5:E5"/>
    <mergeCell ref="E16:E23"/>
    <mergeCell ref="B25:E25"/>
    <mergeCell ref="B26:E26"/>
    <mergeCell ref="B27:E27"/>
    <mergeCell ref="B31:D31"/>
    <mergeCell ref="C34:D34"/>
    <mergeCell ref="C40:D40"/>
    <mergeCell ref="C35:D35"/>
    <mergeCell ref="C36:D36"/>
    <mergeCell ref="C38:D38"/>
    <mergeCell ref="C39:D39"/>
    <mergeCell ref="B37:D37"/>
  </mergeCells>
  <hyperlinks>
    <hyperlink ref="D4" r:id="rId1" display="www.užice.rs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43"/>
  <sheetViews>
    <sheetView zoomScale="70" zoomScaleNormal="70" workbookViewId="0">
      <selection activeCell="L28" sqref="L28"/>
    </sheetView>
  </sheetViews>
  <sheetFormatPr defaultRowHeight="15" x14ac:dyDescent="0.25"/>
  <cols>
    <col min="3" max="3" width="14.7109375" customWidth="1"/>
    <col min="4" max="4" width="19" customWidth="1"/>
    <col min="5" max="5" width="14.7109375" customWidth="1"/>
    <col min="6" max="6" width="5.42578125" customWidth="1"/>
    <col min="7" max="7" width="20.85546875" customWidth="1"/>
  </cols>
  <sheetData>
    <row r="2" spans="3:7" ht="23.25" x14ac:dyDescent="0.35">
      <c r="C2" s="142" t="s">
        <v>31</v>
      </c>
      <c r="D2" s="98"/>
      <c r="E2" s="143" t="str">
        <f>Prihodi!$F$5</f>
        <v>ЈАНУАР 2017</v>
      </c>
      <c r="F2" s="98"/>
      <c r="G2" s="98"/>
    </row>
    <row r="3" spans="3:7" ht="18.75" x14ac:dyDescent="0.3">
      <c r="C3" s="120"/>
      <c r="D3" s="98"/>
      <c r="E3" s="98"/>
      <c r="F3" s="98"/>
      <c r="G3" s="98"/>
    </row>
    <row r="4" spans="3:7" x14ac:dyDescent="0.25">
      <c r="C4" s="98"/>
      <c r="D4" s="98"/>
      <c r="E4" s="98"/>
      <c r="F4" s="98"/>
      <c r="G4" s="98"/>
    </row>
    <row r="5" spans="3:7" x14ac:dyDescent="0.25">
      <c r="C5" s="98"/>
      <c r="D5" s="98"/>
      <c r="E5" s="98"/>
      <c r="F5" s="98"/>
      <c r="G5" s="98"/>
    </row>
    <row r="6" spans="3:7" x14ac:dyDescent="0.25">
      <c r="C6" s="98"/>
      <c r="D6" s="98"/>
      <c r="E6" s="98"/>
      <c r="F6" s="98"/>
      <c r="G6" s="98"/>
    </row>
    <row r="7" spans="3:7" x14ac:dyDescent="0.25">
      <c r="C7" s="98"/>
      <c r="D7" s="98"/>
      <c r="E7" s="98"/>
      <c r="F7" s="98"/>
      <c r="G7" s="98"/>
    </row>
    <row r="8" spans="3:7" x14ac:dyDescent="0.25">
      <c r="C8" s="98"/>
      <c r="D8" s="98"/>
      <c r="E8" s="98"/>
      <c r="F8" s="98"/>
      <c r="G8" s="98"/>
    </row>
    <row r="9" spans="3:7" x14ac:dyDescent="0.25">
      <c r="C9" s="98"/>
      <c r="D9" s="98"/>
      <c r="E9" s="98"/>
      <c r="F9" s="98"/>
      <c r="G9" s="98"/>
    </row>
    <row r="10" spans="3:7" x14ac:dyDescent="0.25">
      <c r="C10" s="98"/>
      <c r="D10" s="98"/>
      <c r="E10" s="98"/>
      <c r="F10" s="98"/>
      <c r="G10" s="98"/>
    </row>
    <row r="11" spans="3:7" x14ac:dyDescent="0.25">
      <c r="C11" s="98"/>
      <c r="D11" s="98"/>
      <c r="E11" s="98"/>
      <c r="F11" s="98"/>
      <c r="G11" s="98"/>
    </row>
    <row r="12" spans="3:7" x14ac:dyDescent="0.25">
      <c r="C12" s="98"/>
      <c r="D12" s="98"/>
      <c r="E12" s="98"/>
      <c r="F12" s="98"/>
      <c r="G12" s="98"/>
    </row>
    <row r="13" spans="3:7" x14ac:dyDescent="0.25">
      <c r="C13" s="98"/>
      <c r="D13" s="98"/>
      <c r="E13" s="98"/>
      <c r="F13" s="98"/>
      <c r="G13" s="98"/>
    </row>
    <row r="14" spans="3:7" x14ac:dyDescent="0.25">
      <c r="C14" s="98"/>
      <c r="D14" s="98"/>
      <c r="E14" s="98"/>
      <c r="F14" s="98"/>
      <c r="G14" s="98"/>
    </row>
    <row r="15" spans="3:7" s="1" customFormat="1" ht="19.5" customHeight="1" x14ac:dyDescent="0.2">
      <c r="C15" s="121"/>
      <c r="D15" s="121"/>
      <c r="E15" s="121"/>
      <c r="F15" s="121"/>
      <c r="G15" s="121"/>
    </row>
    <row r="16" spans="3:7" s="1" customFormat="1" ht="19.5" customHeight="1" x14ac:dyDescent="0.2">
      <c r="C16" s="121"/>
      <c r="D16" s="121"/>
      <c r="E16" s="121"/>
      <c r="F16" s="121"/>
      <c r="G16" s="121"/>
    </row>
    <row r="17" spans="2:7" s="1" customFormat="1" ht="19.5" customHeight="1" x14ac:dyDescent="0.2">
      <c r="C17" s="121"/>
      <c r="D17" s="121"/>
      <c r="E17" s="121"/>
      <c r="F17" s="121"/>
      <c r="G17" s="121"/>
    </row>
    <row r="18" spans="2:7" s="1" customFormat="1" ht="15.75" customHeight="1" thickBot="1" x14ac:dyDescent="0.25">
      <c r="B18" s="2"/>
      <c r="C18" s="191" t="s">
        <v>27</v>
      </c>
      <c r="D18" s="191"/>
      <c r="E18" s="191"/>
      <c r="F18" s="191"/>
      <c r="G18" s="191"/>
    </row>
    <row r="19" spans="2:7" s="1" customFormat="1" ht="13.5" thickTop="1" x14ac:dyDescent="0.2">
      <c r="B19" s="2"/>
      <c r="C19" s="122"/>
      <c r="D19" s="122"/>
      <c r="E19" s="123"/>
      <c r="F19" s="123"/>
      <c r="G19" s="123"/>
    </row>
    <row r="20" spans="2:7" s="1" customFormat="1" ht="15.75" x14ac:dyDescent="0.2">
      <c r="B20" s="2"/>
      <c r="C20" s="122"/>
      <c r="D20" s="144" t="s">
        <v>32</v>
      </c>
      <c r="E20" s="101"/>
      <c r="F20" s="101"/>
      <c r="G20" s="145">
        <f>G22+G28+G32+G36+G40</f>
        <v>206701</v>
      </c>
    </row>
    <row r="21" spans="2:7" s="1" customFormat="1" ht="12.75" x14ac:dyDescent="0.2">
      <c r="B21" s="2"/>
      <c r="C21" s="99"/>
      <c r="D21" s="100"/>
      <c r="E21" s="101"/>
      <c r="F21" s="126"/>
      <c r="G21" s="102"/>
    </row>
    <row r="22" spans="2:7" s="1" customFormat="1" ht="15" customHeight="1" x14ac:dyDescent="0.25">
      <c r="B22" s="2"/>
      <c r="C22" s="99"/>
      <c r="D22" s="103" t="s">
        <v>4</v>
      </c>
      <c r="E22" s="104"/>
      <c r="F22" s="107"/>
      <c r="G22" s="105">
        <f>SUM(G23:G26)</f>
        <v>107560</v>
      </c>
    </row>
    <row r="23" spans="2:7" s="1" customFormat="1" ht="15" customHeight="1" x14ac:dyDescent="0.2">
      <c r="B23" s="2"/>
      <c r="C23" s="99"/>
      <c r="D23" s="146" t="s">
        <v>0</v>
      </c>
      <c r="E23" s="128"/>
      <c r="F23" s="101"/>
      <c r="G23" s="129">
        <f>Prihodi!$F$12</f>
        <v>6684</v>
      </c>
    </row>
    <row r="24" spans="2:7" s="1" customFormat="1" ht="15" customHeight="1" x14ac:dyDescent="0.2">
      <c r="B24" s="2"/>
      <c r="C24" s="99"/>
      <c r="D24" s="146" t="s">
        <v>5</v>
      </c>
      <c r="E24" s="128"/>
      <c r="F24" s="101"/>
      <c r="G24" s="129">
        <f>Prihodi!$F$18</f>
        <v>2752</v>
      </c>
    </row>
    <row r="25" spans="2:7" s="1" customFormat="1" ht="15" customHeight="1" x14ac:dyDescent="0.2">
      <c r="B25" s="2"/>
      <c r="C25" s="99"/>
      <c r="D25" s="146" t="s">
        <v>6</v>
      </c>
      <c r="E25" s="128"/>
      <c r="F25" s="101"/>
      <c r="G25" s="129">
        <f>Prihodi!$F$10</f>
        <v>90615</v>
      </c>
    </row>
    <row r="26" spans="2:7" s="1" customFormat="1" ht="15" customHeight="1" x14ac:dyDescent="0.2">
      <c r="B26" s="2"/>
      <c r="C26" s="99"/>
      <c r="D26" s="147" t="s">
        <v>7</v>
      </c>
      <c r="E26" s="131"/>
      <c r="F26" s="118"/>
      <c r="G26" s="132">
        <f>(Prihodi!$F$13+Prihodi!$F$14+Prihodi!$F$15+Prihodi!$F$16+Prihodi!$F$17)</f>
        <v>7509</v>
      </c>
    </row>
    <row r="27" spans="2:7" s="1" customFormat="1" ht="12.75" x14ac:dyDescent="0.2">
      <c r="B27" s="2"/>
      <c r="C27" s="99"/>
      <c r="D27" s="100"/>
      <c r="E27" s="101"/>
      <c r="F27" s="126"/>
      <c r="G27" s="102"/>
    </row>
    <row r="28" spans="2:7" s="1" customFormat="1" ht="15.75" x14ac:dyDescent="0.25">
      <c r="B28" s="2"/>
      <c r="C28" s="99"/>
      <c r="D28" s="106" t="s">
        <v>8</v>
      </c>
      <c r="E28" s="107"/>
      <c r="F28" s="148"/>
      <c r="G28" s="105">
        <f>SUM(G29:G30)</f>
        <v>19010</v>
      </c>
    </row>
    <row r="29" spans="2:7" s="1" customFormat="1" ht="12.75" x14ac:dyDescent="0.2">
      <c r="B29" s="2"/>
      <c r="C29" s="99"/>
      <c r="D29" s="127" t="s">
        <v>9</v>
      </c>
      <c r="E29" s="101"/>
      <c r="F29" s="126"/>
      <c r="G29" s="129">
        <f>Prihodi!$F$19+Prihodi!$F$20</f>
        <v>0</v>
      </c>
    </row>
    <row r="30" spans="2:7" s="1" customFormat="1" ht="12.75" x14ac:dyDescent="0.2">
      <c r="B30" s="2"/>
      <c r="C30" s="99"/>
      <c r="D30" s="130" t="s">
        <v>10</v>
      </c>
      <c r="E30" s="118"/>
      <c r="F30" s="138"/>
      <c r="G30" s="132">
        <f>Prihodi!$F$21</f>
        <v>19010</v>
      </c>
    </row>
    <row r="31" spans="2:7" s="1" customFormat="1" ht="12.75" x14ac:dyDescent="0.2">
      <c r="B31" s="2"/>
      <c r="C31" s="99"/>
      <c r="D31" s="100"/>
      <c r="E31" s="101"/>
      <c r="F31" s="126"/>
      <c r="G31" s="102"/>
    </row>
    <row r="32" spans="2:7" s="1" customFormat="1" ht="15.75" x14ac:dyDescent="0.25">
      <c r="B32" s="2"/>
      <c r="C32" s="99"/>
      <c r="D32" s="106" t="s">
        <v>24</v>
      </c>
      <c r="E32" s="107"/>
      <c r="F32" s="148"/>
      <c r="G32" s="105">
        <f>SUM(G33:G34)</f>
        <v>76023</v>
      </c>
    </row>
    <row r="33" spans="2:10" s="1" customFormat="1" ht="12.75" x14ac:dyDescent="0.2">
      <c r="B33" s="2"/>
      <c r="C33" s="99"/>
      <c r="D33" s="127" t="s">
        <v>11</v>
      </c>
      <c r="E33" s="101"/>
      <c r="F33" s="126"/>
      <c r="G33" s="129">
        <f>(Prihodi!$F$41+Prihodi!$F$42+Prihodi!$F$43+Prihodi!$F$44+Prihodi!$F$45)</f>
        <v>19439</v>
      </c>
    </row>
    <row r="34" spans="2:10" s="1" customFormat="1" ht="12.75" x14ac:dyDescent="0.2">
      <c r="B34" s="2"/>
      <c r="C34" s="99"/>
      <c r="D34" s="130" t="s">
        <v>12</v>
      </c>
      <c r="E34" s="118"/>
      <c r="F34" s="138"/>
      <c r="G34" s="132">
        <f>(Prihodi!$F$33+Prihodi!$F$34+Prihodi!$F$35)</f>
        <v>56584</v>
      </c>
    </row>
    <row r="35" spans="2:10" s="1" customFormat="1" ht="12.75" x14ac:dyDescent="0.2">
      <c r="B35" s="2"/>
      <c r="C35" s="99"/>
      <c r="D35" s="100"/>
      <c r="E35" s="101"/>
      <c r="F35" s="126"/>
      <c r="G35" s="102"/>
    </row>
    <row r="36" spans="2:10" s="1" customFormat="1" ht="15.75" x14ac:dyDescent="0.25">
      <c r="B36" s="2"/>
      <c r="C36" s="99"/>
      <c r="D36" s="106" t="s">
        <v>13</v>
      </c>
      <c r="E36" s="108"/>
      <c r="F36" s="149"/>
      <c r="G36" s="105">
        <f>(Prihodi!$F$36+Prihodi!$F$37+Prihodi!$F$38+Prihodi!$F$39+Prihodi!$F$40+Prihodi!$F$49)</f>
        <v>4108</v>
      </c>
    </row>
    <row r="37" spans="2:10" s="1" customFormat="1" ht="12.75" x14ac:dyDescent="0.2">
      <c r="B37" s="2"/>
      <c r="C37" s="99"/>
      <c r="D37" s="150"/>
      <c r="E37" s="101"/>
      <c r="F37" s="126"/>
      <c r="G37" s="151"/>
      <c r="J37" s="27"/>
    </row>
    <row r="38" spans="2:10" s="1" customFormat="1" ht="12.75" x14ac:dyDescent="0.2">
      <c r="B38" s="2"/>
      <c r="C38" s="99"/>
      <c r="D38" s="152"/>
      <c r="E38" s="118"/>
      <c r="F38" s="138"/>
      <c r="G38" s="153"/>
      <c r="J38" s="27"/>
    </row>
    <row r="39" spans="2:10" s="1" customFormat="1" ht="12.75" x14ac:dyDescent="0.2">
      <c r="B39" s="2"/>
      <c r="C39" s="99"/>
      <c r="D39" s="100"/>
      <c r="E39" s="101"/>
      <c r="F39" s="126"/>
      <c r="G39" s="102"/>
    </row>
    <row r="40" spans="2:10" s="1" customFormat="1" ht="15.75" x14ac:dyDescent="0.25">
      <c r="B40" s="2"/>
      <c r="C40" s="99"/>
      <c r="D40" s="106" t="s">
        <v>14</v>
      </c>
      <c r="E40" s="108"/>
      <c r="F40" s="149"/>
      <c r="G40" s="105">
        <f>Prihodi!$F$46</f>
        <v>0</v>
      </c>
    </row>
    <row r="41" spans="2:10" s="1" customFormat="1" ht="12.75" x14ac:dyDescent="0.2">
      <c r="B41" s="2"/>
      <c r="C41" s="99"/>
      <c r="D41" s="154"/>
      <c r="E41" s="101"/>
      <c r="F41" s="126"/>
      <c r="G41" s="155"/>
    </row>
    <row r="42" spans="2:10" s="1" customFormat="1" ht="12.75" x14ac:dyDescent="0.2">
      <c r="B42" s="2"/>
      <c r="C42" s="99"/>
      <c r="D42" s="139"/>
      <c r="E42" s="118"/>
      <c r="F42" s="138"/>
      <c r="G42" s="119"/>
    </row>
    <row r="43" spans="2:10" s="1" customFormat="1" ht="12.75" x14ac:dyDescent="0.2">
      <c r="B43" s="2"/>
      <c r="C43" s="25"/>
      <c r="D43" s="26"/>
      <c r="E43" s="27"/>
      <c r="F43" s="28"/>
    </row>
  </sheetData>
  <sheetProtection algorithmName="SHA-512" hashValue="N9ojkAwYdPkbsQXWEwZE7zPFolajmwV9mx/NvA2udzg/aEooeRWQVrOs+Y+SgqpG5ZIvdtqYY+FwJQeJJhM/7Q==" saltValue="tsCqI8W/YHZ8V0y6t1kI9A==" spinCount="100000" sheet="1" objects="1" scenarios="1" selectLockedCells="1"/>
  <mergeCells count="1">
    <mergeCell ref="C18:G18"/>
  </mergeCells>
  <pageMargins left="0.7" right="0.7" top="0.75" bottom="0.75" header="0.3" footer="0.3"/>
  <pageSetup paperSize="9" orientation="portrait" r:id="rId1"/>
  <ignoredErrors>
    <ignoredError sqref="G22:G26 G28:G30 G32:G34 G36 G4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46"/>
  <sheetViews>
    <sheetView topLeftCell="A7" zoomScale="70" zoomScaleNormal="70" workbookViewId="0">
      <selection activeCell="J22" sqref="J22"/>
    </sheetView>
  </sheetViews>
  <sheetFormatPr defaultRowHeight="15" x14ac:dyDescent="0.25"/>
  <cols>
    <col min="3" max="3" width="14.7109375" customWidth="1"/>
    <col min="4" max="4" width="18" customWidth="1"/>
    <col min="5" max="6" width="14.7109375" customWidth="1"/>
    <col min="7" max="7" width="10.7109375" customWidth="1"/>
  </cols>
  <sheetData>
    <row r="2" spans="2:7" ht="23.25" x14ac:dyDescent="0.25">
      <c r="C2" s="95" t="s">
        <v>33</v>
      </c>
      <c r="D2" s="98"/>
      <c r="E2" s="97" t="str">
        <f>Prihodi!$F$5</f>
        <v>ЈАНУАР 2017</v>
      </c>
      <c r="F2" s="98"/>
      <c r="G2" s="98"/>
    </row>
    <row r="3" spans="2:7" ht="18.75" x14ac:dyDescent="0.3">
      <c r="C3" s="120"/>
      <c r="D3" s="98"/>
      <c r="E3" s="98"/>
      <c r="F3" s="98"/>
      <c r="G3" s="98"/>
    </row>
    <row r="4" spans="2:7" x14ac:dyDescent="0.25">
      <c r="C4" s="98"/>
      <c r="D4" s="98"/>
      <c r="E4" s="98"/>
      <c r="F4" s="98"/>
      <c r="G4" s="98"/>
    </row>
    <row r="5" spans="2:7" x14ac:dyDescent="0.25">
      <c r="C5" s="98"/>
      <c r="D5" s="98"/>
      <c r="E5" s="98"/>
      <c r="F5" s="98"/>
      <c r="G5" s="98"/>
    </row>
    <row r="6" spans="2:7" x14ac:dyDescent="0.25">
      <c r="C6" s="98"/>
      <c r="D6" s="98"/>
      <c r="E6" s="98"/>
      <c r="F6" s="98"/>
      <c r="G6" s="98"/>
    </row>
    <row r="7" spans="2:7" x14ac:dyDescent="0.25">
      <c r="C7" s="98"/>
      <c r="D7" s="98"/>
      <c r="E7" s="98"/>
      <c r="F7" s="98"/>
      <c r="G7" s="98"/>
    </row>
    <row r="8" spans="2:7" x14ac:dyDescent="0.25">
      <c r="C8" s="98"/>
      <c r="D8" s="98"/>
      <c r="E8" s="98"/>
      <c r="F8" s="98"/>
      <c r="G8" s="98"/>
    </row>
    <row r="9" spans="2:7" x14ac:dyDescent="0.25">
      <c r="C9" s="98"/>
      <c r="D9" s="98"/>
      <c r="E9" s="98"/>
      <c r="F9" s="98"/>
      <c r="G9" s="98"/>
    </row>
    <row r="10" spans="2:7" x14ac:dyDescent="0.25">
      <c r="C10" s="98"/>
      <c r="D10" s="98"/>
      <c r="E10" s="98"/>
      <c r="F10" s="98"/>
      <c r="G10" s="98"/>
    </row>
    <row r="11" spans="2:7" x14ac:dyDescent="0.25">
      <c r="C11" s="98"/>
      <c r="D11" s="98"/>
      <c r="E11" s="98"/>
      <c r="F11" s="98"/>
      <c r="G11" s="98"/>
    </row>
    <row r="12" spans="2:7" x14ac:dyDescent="0.25">
      <c r="C12" s="98"/>
      <c r="D12" s="98"/>
      <c r="E12" s="98"/>
      <c r="F12" s="98"/>
      <c r="G12" s="98"/>
    </row>
    <row r="13" spans="2:7" x14ac:dyDescent="0.25">
      <c r="C13" s="98"/>
      <c r="D13" s="98"/>
      <c r="E13" s="98"/>
      <c r="F13" s="98"/>
      <c r="G13" s="98"/>
    </row>
    <row r="14" spans="2:7" x14ac:dyDescent="0.25">
      <c r="C14" s="98"/>
      <c r="D14" s="98"/>
      <c r="E14" s="98"/>
      <c r="F14" s="98"/>
      <c r="G14" s="98"/>
    </row>
    <row r="15" spans="2:7" s="1" customFormat="1" ht="19.5" customHeight="1" x14ac:dyDescent="0.2">
      <c r="C15" s="121"/>
      <c r="D15" s="121"/>
      <c r="E15" s="121"/>
      <c r="F15" s="121"/>
      <c r="G15" s="121"/>
    </row>
    <row r="16" spans="2:7" s="1" customFormat="1" ht="15.75" customHeight="1" thickBot="1" x14ac:dyDescent="0.25">
      <c r="B16" s="2"/>
      <c r="C16" s="191" t="s">
        <v>27</v>
      </c>
      <c r="D16" s="191"/>
      <c r="E16" s="191"/>
      <c r="F16" s="191"/>
      <c r="G16" s="191"/>
    </row>
    <row r="17" spans="2:7" s="1" customFormat="1" ht="13.5" thickTop="1" x14ac:dyDescent="0.2">
      <c r="B17" s="2"/>
      <c r="C17" s="116"/>
      <c r="D17" s="122"/>
      <c r="E17" s="123"/>
      <c r="F17" s="124"/>
      <c r="G17" s="102"/>
    </row>
    <row r="18" spans="2:7" s="1" customFormat="1" ht="15.75" x14ac:dyDescent="0.2">
      <c r="B18" s="2"/>
      <c r="C18" s="122"/>
      <c r="D18" s="125" t="s">
        <v>34</v>
      </c>
      <c r="E18" s="101"/>
      <c r="F18" s="101"/>
      <c r="G18" s="110">
        <f>G20+G24+G27+G30+G35+G38+G41+G44</f>
        <v>173409</v>
      </c>
    </row>
    <row r="19" spans="2:7" s="1" customFormat="1" ht="12.75" x14ac:dyDescent="0.2">
      <c r="B19" s="2"/>
      <c r="C19" s="99"/>
      <c r="D19" s="100"/>
      <c r="E19" s="101"/>
      <c r="F19" s="126"/>
      <c r="G19" s="102"/>
    </row>
    <row r="20" spans="2:7" s="1" customFormat="1" ht="15.75" x14ac:dyDescent="0.25">
      <c r="B20" s="2"/>
      <c r="C20" s="99"/>
      <c r="D20" s="111" t="s">
        <v>1</v>
      </c>
      <c r="E20" s="112"/>
      <c r="F20" s="114"/>
      <c r="G20" s="113">
        <f>SUM(G21:G22)</f>
        <v>25476</v>
      </c>
    </row>
    <row r="21" spans="2:7" s="1" customFormat="1" ht="12.75" x14ac:dyDescent="0.2">
      <c r="B21" s="2"/>
      <c r="C21" s="99"/>
      <c r="D21" s="127" t="s">
        <v>15</v>
      </c>
      <c r="E21" s="128"/>
      <c r="F21" s="101"/>
      <c r="G21" s="129">
        <f>(Rashodi!$E$6+Rashodi!$E$7)</f>
        <v>23470</v>
      </c>
    </row>
    <row r="22" spans="2:7" s="1" customFormat="1" ht="12.75" x14ac:dyDescent="0.2">
      <c r="B22" s="2"/>
      <c r="C22" s="99"/>
      <c r="D22" s="130" t="s">
        <v>2</v>
      </c>
      <c r="E22" s="131"/>
      <c r="F22" s="118"/>
      <c r="G22" s="132">
        <f>Rashodi!$E$8</f>
        <v>2006</v>
      </c>
    </row>
    <row r="23" spans="2:7" s="1" customFormat="1" ht="12.75" x14ac:dyDescent="0.2">
      <c r="B23" s="2"/>
      <c r="C23" s="99"/>
      <c r="D23" s="100"/>
      <c r="E23" s="101"/>
      <c r="F23" s="126"/>
      <c r="G23" s="102"/>
    </row>
    <row r="24" spans="2:7" s="1" customFormat="1" ht="15.75" x14ac:dyDescent="0.25">
      <c r="B24" s="2"/>
      <c r="C24" s="99"/>
      <c r="D24" s="111" t="s">
        <v>16</v>
      </c>
      <c r="E24" s="114"/>
      <c r="F24" s="133"/>
      <c r="G24" s="113">
        <f>(Rashodi!$E$10)</f>
        <v>72313</v>
      </c>
    </row>
    <row r="25" spans="2:7" s="1" customFormat="1" ht="15.75" x14ac:dyDescent="0.25">
      <c r="B25" s="2"/>
      <c r="C25" s="99"/>
      <c r="D25" s="134"/>
      <c r="E25" s="135"/>
      <c r="F25" s="136"/>
      <c r="G25" s="137"/>
    </row>
    <row r="26" spans="2:7" s="1" customFormat="1" ht="12.75" x14ac:dyDescent="0.2">
      <c r="B26" s="2"/>
      <c r="C26" s="99"/>
      <c r="D26" s="100"/>
      <c r="E26" s="101"/>
      <c r="F26" s="126"/>
      <c r="G26" s="102"/>
    </row>
    <row r="27" spans="2:7" s="1" customFormat="1" ht="15.75" x14ac:dyDescent="0.25">
      <c r="B27" s="2"/>
      <c r="C27" s="99"/>
      <c r="D27" s="111" t="s">
        <v>17</v>
      </c>
      <c r="E27" s="114"/>
      <c r="F27" s="133"/>
      <c r="G27" s="115">
        <f>(Rashodi!$E$12+Rashodi!$E$26)</f>
        <v>12994</v>
      </c>
    </row>
    <row r="28" spans="2:7" s="1" customFormat="1" ht="15.75" x14ac:dyDescent="0.25">
      <c r="B28" s="2"/>
      <c r="C28" s="99"/>
      <c r="D28" s="134"/>
      <c r="E28" s="135"/>
      <c r="F28" s="136"/>
      <c r="G28" s="137"/>
    </row>
    <row r="29" spans="2:7" s="1" customFormat="1" ht="12.75" x14ac:dyDescent="0.2">
      <c r="B29" s="2"/>
      <c r="C29" s="99"/>
      <c r="D29" s="100"/>
      <c r="E29" s="101"/>
      <c r="F29" s="126"/>
      <c r="G29" s="102"/>
    </row>
    <row r="30" spans="2:7" s="1" customFormat="1" ht="15.75" x14ac:dyDescent="0.25">
      <c r="B30" s="2"/>
      <c r="C30" s="99"/>
      <c r="D30" s="111" t="s">
        <v>3</v>
      </c>
      <c r="E30" s="114"/>
      <c r="F30" s="133"/>
      <c r="G30" s="113">
        <f>Rashodi!$E$13+Rashodi!$E$17</f>
        <v>15000</v>
      </c>
    </row>
    <row r="31" spans="2:7" s="1" customFormat="1" ht="12.75" x14ac:dyDescent="0.2">
      <c r="B31" s="2"/>
      <c r="C31" s="99"/>
      <c r="D31" s="127" t="s">
        <v>18</v>
      </c>
      <c r="E31" s="101"/>
      <c r="F31" s="126"/>
      <c r="G31" s="129">
        <f>(Rashodi!$E$14)</f>
        <v>2000</v>
      </c>
    </row>
    <row r="32" spans="2:7" s="1" customFormat="1" ht="12.75" x14ac:dyDescent="0.2">
      <c r="B32" s="2"/>
      <c r="C32" s="99"/>
      <c r="D32" s="127" t="s">
        <v>19</v>
      </c>
      <c r="E32" s="101"/>
      <c r="F32" s="126"/>
      <c r="G32" s="129">
        <f>Rashodi!$E$17</f>
        <v>5000</v>
      </c>
    </row>
    <row r="33" spans="2:7" s="1" customFormat="1" ht="12.75" customHeight="1" x14ac:dyDescent="0.2">
      <c r="B33" s="2"/>
      <c r="C33" s="99"/>
      <c r="D33" s="192" t="s">
        <v>161</v>
      </c>
      <c r="E33" s="193"/>
      <c r="F33" s="193"/>
      <c r="G33" s="132">
        <f>Rashodi!$E$13-Rashodi!$E$14</f>
        <v>8000</v>
      </c>
    </row>
    <row r="34" spans="2:7" s="1" customFormat="1" ht="12.75" x14ac:dyDescent="0.2">
      <c r="B34" s="2"/>
      <c r="C34" s="99"/>
      <c r="D34" s="100"/>
      <c r="E34" s="101"/>
      <c r="F34" s="126"/>
      <c r="G34" s="102"/>
    </row>
    <row r="35" spans="2:7" s="1" customFormat="1" ht="15.75" x14ac:dyDescent="0.25">
      <c r="B35" s="2"/>
      <c r="C35" s="99"/>
      <c r="D35" s="111" t="s">
        <v>20</v>
      </c>
      <c r="E35" s="114"/>
      <c r="F35" s="133"/>
      <c r="G35" s="113">
        <f>(Rashodi!$E$18)</f>
        <v>11571</v>
      </c>
    </row>
    <row r="36" spans="2:7" s="1" customFormat="1" ht="12.75" x14ac:dyDescent="0.2">
      <c r="B36" s="2"/>
      <c r="C36" s="99"/>
      <c r="D36" s="139"/>
      <c r="E36" s="118"/>
      <c r="F36" s="138"/>
      <c r="G36" s="119"/>
    </row>
    <row r="37" spans="2:7" s="1" customFormat="1" ht="12.75" x14ac:dyDescent="0.2">
      <c r="B37" s="2"/>
      <c r="C37" s="99"/>
      <c r="D37" s="100"/>
      <c r="E37" s="101"/>
      <c r="F37" s="126"/>
      <c r="G37" s="102"/>
    </row>
    <row r="38" spans="2:7" s="1" customFormat="1" ht="15.75" x14ac:dyDescent="0.25">
      <c r="B38" s="2"/>
      <c r="C38" s="116"/>
      <c r="D38" s="111" t="s">
        <v>21</v>
      </c>
      <c r="E38" s="114"/>
      <c r="F38" s="133"/>
      <c r="G38" s="113">
        <f>(Rashodi!$E$19)</f>
        <v>4076</v>
      </c>
    </row>
    <row r="39" spans="2:7" s="1" customFormat="1" ht="12.75" x14ac:dyDescent="0.2">
      <c r="B39" s="2"/>
      <c r="C39" s="116"/>
      <c r="D39" s="139"/>
      <c r="E39" s="118"/>
      <c r="F39" s="138"/>
      <c r="G39" s="119"/>
    </row>
    <row r="40" spans="2:7" s="1" customFormat="1" ht="12.75" x14ac:dyDescent="0.2">
      <c r="B40" s="2"/>
      <c r="C40" s="116"/>
      <c r="D40" s="140"/>
      <c r="E40" s="101"/>
      <c r="F40" s="126"/>
      <c r="G40" s="102"/>
    </row>
    <row r="41" spans="2:7" s="1" customFormat="1" ht="15.75" x14ac:dyDescent="0.25">
      <c r="B41" s="2"/>
      <c r="C41" s="116"/>
      <c r="D41" s="111" t="s">
        <v>22</v>
      </c>
      <c r="E41" s="114"/>
      <c r="F41" s="133"/>
      <c r="G41" s="113">
        <f>(Rashodi!$E$20+Rashodi!$E$11)</f>
        <v>9476</v>
      </c>
    </row>
    <row r="42" spans="2:7" s="1" customFormat="1" ht="12.75" x14ac:dyDescent="0.2">
      <c r="B42" s="2"/>
      <c r="C42" s="116"/>
      <c r="D42" s="139"/>
      <c r="E42" s="118"/>
      <c r="F42" s="138"/>
      <c r="G42" s="119"/>
    </row>
    <row r="43" spans="2:7" s="1" customFormat="1" ht="12.75" x14ac:dyDescent="0.2">
      <c r="B43" s="2"/>
      <c r="C43" s="116"/>
      <c r="D43" s="100"/>
      <c r="E43" s="101"/>
      <c r="F43" s="126"/>
      <c r="G43" s="141"/>
    </row>
    <row r="44" spans="2:7" s="1" customFormat="1" ht="15.75" x14ac:dyDescent="0.25">
      <c r="B44" s="2"/>
      <c r="C44" s="116"/>
      <c r="D44" s="111" t="s">
        <v>23</v>
      </c>
      <c r="E44" s="114"/>
      <c r="F44" s="133"/>
      <c r="G44" s="113">
        <f>(Rashodi!$E$23+Rashodi!$E$24+Rashodi!$E$25+Rashodi!$E$30)</f>
        <v>22503</v>
      </c>
    </row>
    <row r="45" spans="2:7" s="1" customFormat="1" ht="12.75" x14ac:dyDescent="0.2">
      <c r="B45" s="2"/>
      <c r="C45" s="116"/>
      <c r="D45" s="139"/>
      <c r="E45" s="118"/>
      <c r="F45" s="138"/>
      <c r="G45" s="119"/>
    </row>
    <row r="46" spans="2:7" s="1" customFormat="1" ht="12.75" x14ac:dyDescent="0.2">
      <c r="B46" s="2"/>
      <c r="C46" s="30"/>
      <c r="D46" s="29"/>
      <c r="E46" s="27"/>
      <c r="F46" s="28"/>
    </row>
  </sheetData>
  <sheetProtection algorithmName="SHA-512" hashValue="qqcF1INGnjyMlKhBrvnRw8nkmoa+7r7BJLFciREE6BJZnUbKiVxW4mexEvHHpeGUGKy/tnGHNmHx3MYYFcLTUg==" saltValue="RR3nIgQtVCkzmgCvX0in4w==" spinCount="100000" sheet="1" objects="1" scenarios="1" selectLockedCells="1"/>
  <mergeCells count="2">
    <mergeCell ref="C16:G16"/>
    <mergeCell ref="D33:F33"/>
  </mergeCells>
  <conditionalFormatting sqref="K1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{9A9A0A5E-4618-4596-8E66-742EBEE21BCF}</x14:id>
        </ext>
      </extLst>
    </cfRule>
  </conditionalFormatting>
  <pageMargins left="0.7" right="0.7" top="0.75" bottom="0.75" header="0.3" footer="0.3"/>
  <pageSetup paperSize="9" orientation="portrait" r:id="rId1"/>
  <ignoredErrors>
    <ignoredError sqref="G20:G22 G24 G27 G35 G38 G41 G4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9A0A5E-4618-4596-8E66-742EBEE21B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44"/>
  <sheetViews>
    <sheetView topLeftCell="A28" zoomScale="160" zoomScaleNormal="160" workbookViewId="0">
      <selection activeCell="D40" sqref="D40:H40"/>
    </sheetView>
  </sheetViews>
  <sheetFormatPr defaultRowHeight="15" x14ac:dyDescent="0.25"/>
  <cols>
    <col min="3" max="3" width="14.7109375" customWidth="1"/>
    <col min="4" max="4" width="18" customWidth="1"/>
    <col min="5" max="7" width="14.7109375" customWidth="1"/>
    <col min="8" max="8" width="9.7109375" customWidth="1"/>
  </cols>
  <sheetData>
    <row r="2" spans="3:8" ht="23.25" x14ac:dyDescent="0.25">
      <c r="C2" s="95"/>
      <c r="D2" s="96" t="s">
        <v>142</v>
      </c>
      <c r="E2" s="97"/>
      <c r="F2" s="97"/>
      <c r="G2" s="97"/>
      <c r="H2" s="98"/>
    </row>
    <row r="3" spans="3:8" ht="9.9499999999999993" customHeight="1" x14ac:dyDescent="0.25">
      <c r="C3" s="99"/>
      <c r="D3" s="100"/>
      <c r="E3" s="101"/>
      <c r="F3" s="101"/>
      <c r="G3" s="101"/>
      <c r="H3" s="102"/>
    </row>
    <row r="4" spans="3:8" ht="15.75" x14ac:dyDescent="0.25">
      <c r="C4" s="99"/>
      <c r="D4" s="103" t="s">
        <v>4</v>
      </c>
      <c r="E4" s="104"/>
      <c r="F4" s="104"/>
      <c r="G4" s="104"/>
      <c r="H4" s="105"/>
    </row>
    <row r="5" spans="3:8" ht="26.25" customHeight="1" x14ac:dyDescent="0.25">
      <c r="C5" s="99"/>
      <c r="D5" s="194" t="s">
        <v>143</v>
      </c>
      <c r="E5" s="195"/>
      <c r="F5" s="195"/>
      <c r="G5" s="195"/>
      <c r="H5" s="196"/>
    </row>
    <row r="6" spans="3:8" ht="9.9499999999999993" customHeight="1" x14ac:dyDescent="0.25">
      <c r="C6" s="99"/>
      <c r="D6" s="100"/>
      <c r="E6" s="101"/>
      <c r="F6" s="101"/>
      <c r="G6" s="101"/>
      <c r="H6" s="102"/>
    </row>
    <row r="7" spans="3:8" ht="15.75" x14ac:dyDescent="0.25">
      <c r="C7" s="99"/>
      <c r="D7" s="106" t="s">
        <v>8</v>
      </c>
      <c r="E7" s="107"/>
      <c r="F7" s="107"/>
      <c r="G7" s="107"/>
      <c r="H7" s="105"/>
    </row>
    <row r="8" spans="3:8" ht="28.5" customHeight="1" x14ac:dyDescent="0.25">
      <c r="C8" s="99"/>
      <c r="D8" s="194" t="s">
        <v>144</v>
      </c>
      <c r="E8" s="195"/>
      <c r="F8" s="195"/>
      <c r="G8" s="195"/>
      <c r="H8" s="196"/>
    </row>
    <row r="9" spans="3:8" ht="9.9499999999999993" customHeight="1" x14ac:dyDescent="0.25">
      <c r="C9" s="99"/>
      <c r="D9" s="100"/>
      <c r="E9" s="101"/>
      <c r="F9" s="101"/>
      <c r="G9" s="101"/>
      <c r="H9" s="102"/>
    </row>
    <row r="10" spans="3:8" ht="15.75" x14ac:dyDescent="0.25">
      <c r="C10" s="99"/>
      <c r="D10" s="106" t="s">
        <v>24</v>
      </c>
      <c r="E10" s="107"/>
      <c r="F10" s="107"/>
      <c r="G10" s="107"/>
      <c r="H10" s="105"/>
    </row>
    <row r="11" spans="3:8" ht="25.5" customHeight="1" x14ac:dyDescent="0.25">
      <c r="C11" s="99"/>
      <c r="D11" s="194" t="s">
        <v>152</v>
      </c>
      <c r="E11" s="195"/>
      <c r="F11" s="195"/>
      <c r="G11" s="195"/>
      <c r="H11" s="196"/>
    </row>
    <row r="12" spans="3:8" ht="12" customHeight="1" x14ac:dyDescent="0.25">
      <c r="C12" s="99"/>
      <c r="D12" s="100"/>
      <c r="E12" s="101"/>
      <c r="F12" s="101"/>
      <c r="G12" s="101"/>
      <c r="H12" s="102"/>
    </row>
    <row r="13" spans="3:8" ht="15.75" x14ac:dyDescent="0.25">
      <c r="C13" s="99"/>
      <c r="D13" s="106" t="s">
        <v>13</v>
      </c>
      <c r="E13" s="108"/>
      <c r="F13" s="108"/>
      <c r="G13" s="108"/>
      <c r="H13" s="105"/>
    </row>
    <row r="14" spans="3:8" ht="13.5" customHeight="1" x14ac:dyDescent="0.25">
      <c r="C14" s="99"/>
      <c r="D14" s="194" t="s">
        <v>145</v>
      </c>
      <c r="E14" s="195"/>
      <c r="F14" s="195"/>
      <c r="G14" s="195"/>
      <c r="H14" s="196"/>
    </row>
    <row r="15" spans="3:8" ht="9.9499999999999993" customHeight="1" x14ac:dyDescent="0.25">
      <c r="C15" s="99"/>
      <c r="D15" s="100"/>
      <c r="E15" s="101"/>
      <c r="F15" s="101"/>
      <c r="G15" s="101"/>
      <c r="H15" s="102"/>
    </row>
    <row r="16" spans="3:8" ht="15.75" x14ac:dyDescent="0.25">
      <c r="C16" s="99"/>
      <c r="D16" s="106" t="s">
        <v>14</v>
      </c>
      <c r="E16" s="108"/>
      <c r="F16" s="108"/>
      <c r="G16" s="108"/>
      <c r="H16" s="105"/>
    </row>
    <row r="17" spans="2:8" ht="23.25" x14ac:dyDescent="0.25">
      <c r="C17" s="95"/>
      <c r="D17" s="194" t="s">
        <v>146</v>
      </c>
      <c r="E17" s="195"/>
      <c r="F17" s="195"/>
      <c r="G17" s="195"/>
      <c r="H17" s="196"/>
    </row>
    <row r="18" spans="2:8" ht="12" customHeight="1" x14ac:dyDescent="0.25">
      <c r="C18" s="99"/>
      <c r="D18" s="100"/>
      <c r="E18" s="101"/>
      <c r="F18" s="101"/>
      <c r="G18" s="101"/>
      <c r="H18" s="102"/>
    </row>
    <row r="19" spans="2:8" s="1" customFormat="1" ht="18.75" x14ac:dyDescent="0.2">
      <c r="B19" s="2"/>
      <c r="C19" s="99"/>
      <c r="D19" s="109" t="s">
        <v>141</v>
      </c>
      <c r="E19" s="101"/>
      <c r="F19" s="101"/>
      <c r="G19" s="101"/>
      <c r="H19" s="110"/>
    </row>
    <row r="20" spans="2:8" ht="9.9499999999999993" customHeight="1" x14ac:dyDescent="0.25">
      <c r="C20" s="99"/>
      <c r="D20" s="100"/>
      <c r="E20" s="101"/>
      <c r="F20" s="101"/>
      <c r="G20" s="101"/>
      <c r="H20" s="102"/>
    </row>
    <row r="21" spans="2:8" s="1" customFormat="1" ht="15.75" x14ac:dyDescent="0.25">
      <c r="B21" s="2"/>
      <c r="C21" s="99"/>
      <c r="D21" s="111" t="s">
        <v>1</v>
      </c>
      <c r="E21" s="112"/>
      <c r="F21" s="112"/>
      <c r="G21" s="112"/>
      <c r="H21" s="113"/>
    </row>
    <row r="22" spans="2:8" s="1" customFormat="1" ht="25.5" customHeight="1" x14ac:dyDescent="0.2">
      <c r="B22" s="2"/>
      <c r="C22" s="99"/>
      <c r="D22" s="197" t="s">
        <v>147</v>
      </c>
      <c r="E22" s="198"/>
      <c r="F22" s="198"/>
      <c r="G22" s="198"/>
      <c r="H22" s="199"/>
    </row>
    <row r="23" spans="2:8" ht="9.9499999999999993" customHeight="1" x14ac:dyDescent="0.25">
      <c r="C23" s="99"/>
      <c r="D23" s="100"/>
      <c r="E23" s="101"/>
      <c r="F23" s="101"/>
      <c r="G23" s="101"/>
      <c r="H23" s="102"/>
    </row>
    <row r="24" spans="2:8" s="1" customFormat="1" ht="15.75" x14ac:dyDescent="0.25">
      <c r="B24" s="2"/>
      <c r="C24" s="99"/>
      <c r="D24" s="111" t="s">
        <v>16</v>
      </c>
      <c r="E24" s="114"/>
      <c r="F24" s="114"/>
      <c r="G24" s="114"/>
      <c r="H24" s="113"/>
    </row>
    <row r="25" spans="2:8" s="1" customFormat="1" ht="37.5" customHeight="1" x14ac:dyDescent="0.2">
      <c r="B25" s="2"/>
      <c r="C25" s="99"/>
      <c r="D25" s="194" t="s">
        <v>148</v>
      </c>
      <c r="E25" s="195"/>
      <c r="F25" s="195"/>
      <c r="G25" s="195"/>
      <c r="H25" s="196"/>
    </row>
    <row r="26" spans="2:8" ht="9.9499999999999993" customHeight="1" x14ac:dyDescent="0.25">
      <c r="C26" s="99"/>
      <c r="D26" s="100"/>
      <c r="E26" s="101"/>
      <c r="F26" s="101"/>
      <c r="G26" s="101"/>
      <c r="H26" s="102"/>
    </row>
    <row r="27" spans="2:8" s="1" customFormat="1" ht="15.75" x14ac:dyDescent="0.25">
      <c r="B27" s="2"/>
      <c r="C27" s="99"/>
      <c r="D27" s="111" t="s">
        <v>17</v>
      </c>
      <c r="E27" s="114"/>
      <c r="F27" s="114"/>
      <c r="G27" s="114"/>
      <c r="H27" s="115"/>
    </row>
    <row r="28" spans="2:8" s="1" customFormat="1" ht="14.25" customHeight="1" x14ac:dyDescent="0.2">
      <c r="B28" s="2"/>
      <c r="C28" s="99"/>
      <c r="D28" s="194" t="s">
        <v>139</v>
      </c>
      <c r="E28" s="195"/>
      <c r="F28" s="195"/>
      <c r="G28" s="195"/>
      <c r="H28" s="196"/>
    </row>
    <row r="29" spans="2:8" ht="12" customHeight="1" x14ac:dyDescent="0.25">
      <c r="C29" s="99"/>
      <c r="D29" s="100"/>
      <c r="E29" s="101"/>
      <c r="F29" s="101"/>
      <c r="G29" s="101"/>
      <c r="H29" s="102"/>
    </row>
    <row r="30" spans="2:8" s="1" customFormat="1" ht="15.75" x14ac:dyDescent="0.25">
      <c r="B30" s="2"/>
      <c r="C30" s="99"/>
      <c r="D30" s="111" t="s">
        <v>3</v>
      </c>
      <c r="E30" s="114"/>
      <c r="F30" s="114"/>
      <c r="G30" s="114"/>
      <c r="H30" s="113"/>
    </row>
    <row r="31" spans="2:8" s="1" customFormat="1" ht="15.75" customHeight="1" x14ac:dyDescent="0.2">
      <c r="B31" s="2"/>
      <c r="C31" s="99"/>
      <c r="D31" s="194" t="s">
        <v>149</v>
      </c>
      <c r="E31" s="195"/>
      <c r="F31" s="195"/>
      <c r="G31" s="195"/>
      <c r="H31" s="196"/>
    </row>
    <row r="32" spans="2:8" ht="9.9499999999999993" customHeight="1" x14ac:dyDescent="0.25">
      <c r="C32" s="99"/>
      <c r="D32" s="100"/>
      <c r="E32" s="101"/>
      <c r="F32" s="101"/>
      <c r="G32" s="101"/>
      <c r="H32" s="102"/>
    </row>
    <row r="33" spans="2:8" s="1" customFormat="1" ht="15.75" x14ac:dyDescent="0.25">
      <c r="B33" s="2"/>
      <c r="C33" s="99"/>
      <c r="D33" s="111" t="s">
        <v>20</v>
      </c>
      <c r="E33" s="114"/>
      <c r="F33" s="114"/>
      <c r="G33" s="114"/>
      <c r="H33" s="113"/>
    </row>
    <row r="34" spans="2:8" s="1" customFormat="1" ht="15.75" customHeight="1" x14ac:dyDescent="0.2">
      <c r="B34" s="2"/>
      <c r="C34" s="99"/>
      <c r="D34" s="194" t="s">
        <v>150</v>
      </c>
      <c r="E34" s="195"/>
      <c r="F34" s="195"/>
      <c r="G34" s="195"/>
      <c r="H34" s="196"/>
    </row>
    <row r="35" spans="2:8" ht="9.9499999999999993" customHeight="1" x14ac:dyDescent="0.25">
      <c r="C35" s="99"/>
      <c r="D35" s="100"/>
      <c r="E35" s="101"/>
      <c r="F35" s="101"/>
      <c r="G35" s="101"/>
      <c r="H35" s="102"/>
    </row>
    <row r="36" spans="2:8" s="1" customFormat="1" ht="15.75" x14ac:dyDescent="0.25">
      <c r="B36" s="2"/>
      <c r="C36" s="116"/>
      <c r="D36" s="111" t="s">
        <v>21</v>
      </c>
      <c r="E36" s="114"/>
      <c r="F36" s="114"/>
      <c r="G36" s="114"/>
      <c r="H36" s="113"/>
    </row>
    <row r="37" spans="2:8" s="1" customFormat="1" ht="37.5" customHeight="1" x14ac:dyDescent="0.2">
      <c r="B37" s="2"/>
      <c r="C37" s="116"/>
      <c r="D37" s="194" t="s">
        <v>160</v>
      </c>
      <c r="E37" s="195"/>
      <c r="F37" s="195"/>
      <c r="G37" s="195"/>
      <c r="H37" s="196"/>
    </row>
    <row r="38" spans="2:8" ht="9.9499999999999993" customHeight="1" x14ac:dyDescent="0.25">
      <c r="C38" s="99"/>
      <c r="D38" s="100"/>
      <c r="E38" s="101"/>
      <c r="F38" s="101"/>
      <c r="G38" s="101"/>
      <c r="H38" s="102"/>
    </row>
    <row r="39" spans="2:8" s="1" customFormat="1" ht="15.75" x14ac:dyDescent="0.25">
      <c r="B39" s="2"/>
      <c r="C39" s="116"/>
      <c r="D39" s="111" t="s">
        <v>22</v>
      </c>
      <c r="E39" s="114"/>
      <c r="F39" s="114"/>
      <c r="G39" s="114"/>
      <c r="H39" s="113"/>
    </row>
    <row r="40" spans="2:8" s="1" customFormat="1" ht="27" customHeight="1" x14ac:dyDescent="0.2">
      <c r="B40" s="2"/>
      <c r="C40" s="116"/>
      <c r="D40" s="194" t="s">
        <v>151</v>
      </c>
      <c r="E40" s="195"/>
      <c r="F40" s="195"/>
      <c r="G40" s="195"/>
      <c r="H40" s="196"/>
    </row>
    <row r="41" spans="2:8" ht="9.9499999999999993" customHeight="1" x14ac:dyDescent="0.25">
      <c r="C41" s="99"/>
      <c r="D41" s="100"/>
      <c r="E41" s="101"/>
      <c r="F41" s="101"/>
      <c r="G41" s="101"/>
      <c r="H41" s="102"/>
    </row>
    <row r="42" spans="2:8" s="1" customFormat="1" ht="15.75" x14ac:dyDescent="0.25">
      <c r="B42" s="2"/>
      <c r="C42" s="116"/>
      <c r="D42" s="111" t="s">
        <v>23</v>
      </c>
      <c r="E42" s="114"/>
      <c r="F42" s="114"/>
      <c r="G42" s="114"/>
      <c r="H42" s="113"/>
    </row>
    <row r="43" spans="2:8" s="1" customFormat="1" ht="12.75" x14ac:dyDescent="0.2">
      <c r="B43" s="2"/>
      <c r="C43" s="116"/>
      <c r="D43" s="117" t="s">
        <v>140</v>
      </c>
      <c r="E43" s="118"/>
      <c r="F43" s="118"/>
      <c r="G43" s="118"/>
      <c r="H43" s="119"/>
    </row>
    <row r="44" spans="2:8" x14ac:dyDescent="0.25">
      <c r="D44" s="29"/>
      <c r="E44" s="27"/>
      <c r="F44" s="27"/>
      <c r="G44" s="27"/>
      <c r="H44" s="1"/>
    </row>
  </sheetData>
  <sheetProtection algorithmName="SHA-512" hashValue="U7NqwpTbjurUSd8J7MMnj5ElKj21Xf1RYTq008EVMwyXUXxMUnFFcogeIMCQDx9ZPInuEljN6xIc469maUrhAg==" saltValue="ys3jfAWGI97b7P13me6BDQ==" spinCount="100000" sheet="1" objects="1" scenarios="1" selectLockedCells="1"/>
  <mergeCells count="12">
    <mergeCell ref="D5:H5"/>
    <mergeCell ref="D8:H8"/>
    <mergeCell ref="D37:H37"/>
    <mergeCell ref="D40:H40"/>
    <mergeCell ref="D34:H34"/>
    <mergeCell ref="D31:H31"/>
    <mergeCell ref="D11:H11"/>
    <mergeCell ref="D14:H14"/>
    <mergeCell ref="D17:H17"/>
    <mergeCell ref="D22:H22"/>
    <mergeCell ref="D25:H25"/>
    <mergeCell ref="D28:H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Prihodi</vt:lpstr>
      <vt:lpstr>Rashodi</vt:lpstr>
      <vt:lpstr>sumarni prikaz</vt:lpstr>
      <vt:lpstr>Prihodi final</vt:lpstr>
      <vt:lpstr>Rashodi final</vt:lpstr>
      <vt:lpstr>Obrazlozenje</vt:lpstr>
      <vt:lpstr>Obrazlozenje!Print_Area</vt:lpstr>
      <vt:lpstr>'Prihodi final'!Print_Area</vt:lpstr>
      <vt:lpstr>'Rashodi final'!Print_Area</vt:lpstr>
      <vt:lpstr>'sumarni prikaz'!Print_Area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2017-09-14T08:45:47Z</cp:lastPrinted>
  <dcterms:created xsi:type="dcterms:W3CDTF">2017-08-05T09:14:11Z</dcterms:created>
  <dcterms:modified xsi:type="dcterms:W3CDTF">2018-06-06T07:42:11Z</dcterms:modified>
</cp:coreProperties>
</file>